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bmen\БУХГАЛТЕРИЯ\ЧАЛКИНА А.П\Отчетность\2023_СС\"/>
    </mc:Choice>
  </mc:AlternateContent>
  <bookViews>
    <workbookView xWindow="0" yWindow="0" windowWidth="28800" windowHeight="12435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27" i="1" l="1"/>
  <c r="F31" i="1"/>
  <c r="F30" i="1"/>
  <c r="F48" i="1"/>
  <c r="F47" i="1"/>
  <c r="F46" i="1"/>
  <c r="F55" i="1"/>
  <c r="F54" i="1"/>
  <c r="F62" i="1"/>
  <c r="F61" i="1"/>
  <c r="F60" i="1"/>
  <c r="F59" i="1"/>
  <c r="F71" i="1"/>
  <c r="F70" i="1"/>
  <c r="F69" i="1"/>
  <c r="F68" i="1"/>
  <c r="F67" i="1"/>
  <c r="F66" i="1"/>
  <c r="F65" i="1"/>
  <c r="F85" i="1"/>
  <c r="F84" i="1"/>
  <c r="F83" i="1"/>
  <c r="F95" i="1"/>
  <c r="F94" i="1"/>
  <c r="F98" i="1"/>
  <c r="F103" i="1"/>
  <c r="F102" i="1"/>
  <c r="F101" i="1"/>
  <c r="D20" i="1" l="1"/>
  <c r="E20" i="1"/>
  <c r="F21" i="1"/>
  <c r="F20" i="1"/>
  <c r="D23" i="1"/>
  <c r="E23" i="1"/>
  <c r="E19" i="1" s="1"/>
  <c r="F24" i="1"/>
  <c r="F23" i="1"/>
  <c r="D26" i="1"/>
  <c r="E26" i="1"/>
  <c r="F26" i="1"/>
  <c r="D29" i="1"/>
  <c r="D19" i="1" s="1"/>
  <c r="E29" i="1"/>
  <c r="F29" i="1"/>
  <c r="D33" i="1"/>
  <c r="E33" i="1"/>
  <c r="F34" i="1"/>
  <c r="F33" i="1"/>
  <c r="D42" i="1"/>
  <c r="E42" i="1"/>
  <c r="F43" i="1"/>
  <c r="F42" i="1"/>
  <c r="D45" i="1"/>
  <c r="E45" i="1"/>
  <c r="F45" i="1"/>
  <c r="D50" i="1"/>
  <c r="E50" i="1"/>
  <c r="F51" i="1"/>
  <c r="F50" i="1" s="1"/>
  <c r="D53" i="1"/>
  <c r="E53" i="1"/>
  <c r="F53" i="1"/>
  <c r="D58" i="1"/>
  <c r="D57" i="1" s="1"/>
  <c r="E58" i="1"/>
  <c r="F58" i="1"/>
  <c r="D64" i="1"/>
  <c r="E64" i="1"/>
  <c r="E57" i="1" s="1"/>
  <c r="F64" i="1"/>
  <c r="D73" i="1"/>
  <c r="E73" i="1"/>
  <c r="F73" i="1"/>
  <c r="F57" i="1" s="1"/>
  <c r="F74" i="1"/>
  <c r="D76" i="1"/>
  <c r="E76" i="1"/>
  <c r="F76" i="1"/>
  <c r="F77" i="1"/>
  <c r="D79" i="1"/>
  <c r="E79" i="1"/>
  <c r="F79" i="1"/>
  <c r="F80" i="1"/>
  <c r="D82" i="1"/>
  <c r="E82" i="1"/>
  <c r="F82" i="1"/>
  <c r="D93" i="1"/>
  <c r="E93" i="1"/>
  <c r="F93" i="1"/>
  <c r="D97" i="1"/>
  <c r="E97" i="1"/>
  <c r="F97" i="1"/>
  <c r="D100" i="1"/>
  <c r="E100" i="1"/>
  <c r="F100" i="1"/>
  <c r="F107" i="1"/>
  <c r="D109" i="1"/>
  <c r="E109" i="1"/>
  <c r="E108" i="1" s="1"/>
  <c r="F110" i="1"/>
  <c r="F109" i="1" s="1"/>
  <c r="F111" i="1"/>
  <c r="D112" i="1"/>
  <c r="E112" i="1"/>
  <c r="F112" i="1"/>
  <c r="F113" i="1"/>
  <c r="F114" i="1"/>
  <c r="D115" i="1"/>
  <c r="E115" i="1"/>
  <c r="F116" i="1"/>
  <c r="F115" i="1" s="1"/>
  <c r="F117" i="1"/>
  <c r="D118" i="1"/>
  <c r="D108" i="1" s="1"/>
  <c r="E118" i="1"/>
  <c r="F119" i="1"/>
  <c r="F118" i="1" s="1"/>
  <c r="F120" i="1"/>
  <c r="F128" i="1"/>
  <c r="F129" i="1"/>
  <c r="D131" i="1"/>
  <c r="E131" i="1"/>
  <c r="F132" i="1"/>
  <c r="F131" i="1" s="1"/>
  <c r="F133" i="1"/>
  <c r="D134" i="1"/>
  <c r="E134" i="1"/>
  <c r="F135" i="1"/>
  <c r="F134" i="1" s="1"/>
  <c r="F136" i="1"/>
  <c r="D137" i="1"/>
  <c r="E137" i="1"/>
  <c r="F138" i="1"/>
  <c r="F137" i="1"/>
  <c r="F139" i="1"/>
  <c r="D140" i="1"/>
  <c r="E140" i="1"/>
  <c r="F140" i="1"/>
  <c r="F141" i="1"/>
  <c r="F142" i="1"/>
  <c r="F143" i="1"/>
  <c r="D146" i="1"/>
  <c r="D145" i="1" s="1"/>
  <c r="D144" i="1" s="1"/>
  <c r="E146" i="1"/>
  <c r="F146" i="1"/>
  <c r="F147" i="1"/>
  <c r="F148" i="1"/>
  <c r="D149" i="1"/>
  <c r="E149" i="1"/>
  <c r="E145" i="1" s="1"/>
  <c r="F150" i="1"/>
  <c r="F149" i="1" s="1"/>
  <c r="F151" i="1"/>
  <c r="D152" i="1"/>
  <c r="E152" i="1"/>
  <c r="F153" i="1"/>
  <c r="F152" i="1" s="1"/>
  <c r="F154" i="1"/>
  <c r="D161" i="1"/>
  <c r="E161" i="1"/>
  <c r="F162" i="1"/>
  <c r="F161" i="1"/>
  <c r="F163" i="1"/>
  <c r="D164" i="1"/>
  <c r="E164" i="1"/>
  <c r="F165" i="1"/>
  <c r="F166" i="1"/>
  <c r="F164" i="1" s="1"/>
  <c r="D167" i="1"/>
  <c r="E167" i="1"/>
  <c r="F168" i="1"/>
  <c r="F167" i="1" s="1"/>
  <c r="F169" i="1"/>
  <c r="D171" i="1"/>
  <c r="E171" i="1"/>
  <c r="F172" i="1"/>
  <c r="F173" i="1"/>
  <c r="F171" i="1" s="1"/>
  <c r="D174" i="1"/>
  <c r="D170" i="1"/>
  <c r="E174" i="1"/>
  <c r="F175" i="1"/>
  <c r="F174" i="1" s="1"/>
  <c r="F176" i="1"/>
  <c r="D177" i="1"/>
  <c r="E177" i="1"/>
  <c r="E170" i="1" s="1"/>
  <c r="F178" i="1"/>
  <c r="F177" i="1"/>
  <c r="F179" i="1"/>
  <c r="F186" i="1"/>
  <c r="F187" i="1"/>
  <c r="D106" i="1" l="1"/>
  <c r="D105" i="1" s="1"/>
  <c r="F19" i="1"/>
  <c r="F106" i="1" s="1"/>
  <c r="F105" i="1" s="1"/>
  <c r="E144" i="1"/>
  <c r="F145" i="1"/>
  <c r="F144" i="1" s="1"/>
  <c r="F170" i="1"/>
  <c r="E106" i="1"/>
  <c r="E105" i="1" s="1"/>
  <c r="F108" i="1"/>
</calcChain>
</file>

<file path=xl/sharedStrings.xml><?xml version="1.0" encoding="utf-8"?>
<sst xmlns="http://schemas.openxmlformats.org/spreadsheetml/2006/main" count="462" uniqueCount="345">
  <si>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</si>
  <si>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</si>
  <si>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</si>
  <si>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</si>
  <si>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</si>
  <si>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</si>
  <si>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</si>
  <si>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</si>
  <si>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</si>
  <si>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</si>
  <si>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</si>
  <si>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</si>
  <si>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</si>
  <si>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</si>
  <si>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</si>
  <si>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</si>
  <si>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</si>
  <si>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</si>
  <si>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</si>
  <si>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</si>
  <si>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</si>
  <si>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</si>
  <si>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</si>
  <si>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</si>
  <si>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</si>
  <si>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</si>
  <si>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</si>
  <si>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</si>
  <si>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</si>
  <si>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</si>
  <si>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</si>
  <si>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</si>
  <si>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</si>
  <si>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</si>
  <si>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</si>
  <si>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</si>
  <si>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</si>
  <si>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</si>
  <si>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</si>
  <si>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</si>
  <si>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</si>
  <si>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</si>
  <si>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</si>
  <si>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</si>
  <si>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</si>
  <si>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</si>
  <si>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</si>
  <si>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</si>
  <si>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</si>
  <si>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</si>
  <si>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</si>
  <si>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</si>
  <si>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</si>
  <si>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</si>
  <si>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</si>
  <si>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</si>
  <si>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</si>
  <si>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</si>
  <si>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</si>
  <si>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</si>
  <si>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</si>
  <si>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</si>
  <si>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</si>
  <si>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</si>
  <si>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</si>
  <si>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</si>
  <si>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</si>
  <si>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</si>
  <si>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</si>
  <si>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</si>
  <si>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</si>
  <si>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</si>
  <si>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</si>
  <si>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</si>
  <si>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</si>
  <si>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</si>
  <si>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</si>
  <si>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</si>
  <si>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</si>
  <si>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</si>
  <si>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</si>
  <si>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</si>
  <si>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</si>
  <si>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</si>
  <si>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</si>
  <si>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</si>
  <si>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</si>
  <si>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</si>
  <si>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</si>
  <si>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</si>
  <si>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</si>
  <si>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</si>
  <si>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</si>
  <si>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</si>
  <si>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</si>
  <si>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</si>
  <si>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</si>
  <si>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</si>
  <si>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</si>
  <si>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</si>
  <si>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</si>
  <si>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</si>
  <si>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</si>
  <si>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</si>
  <si>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</si>
  <si>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</si>
  <si>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</si>
  <si>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</si>
  <si>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</si>
  <si>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</si>
  <si>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</si>
  <si>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</si>
  <si>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</si>
  <si>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</si>
  <si>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</si>
  <si>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</si>
  <si>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</si>
  <si>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</si>
  <si>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</si>
  <si>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</si>
  <si>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</si>
  <si>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</si>
  <si>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</si>
  <si>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</si>
  <si>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</si>
  <si>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</si>
  <si>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</si>
  <si>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</si>
  <si>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</si>
  <si>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</si>
  <si>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</si>
  <si>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</si>
  <si>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</si>
  <si>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</si>
  <si>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</si>
  <si>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</si>
  <si>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</si>
  <si>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</si>
  <si>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</si>
  <si>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</si>
  <si>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</si>
  <si>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</si>
  <si>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</si>
  <si>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</si>
  <si>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</si>
  <si>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</si>
  <si>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</si>
  <si>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</si>
  <si>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</si>
  <si>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</si>
  <si>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</si>
  <si>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</si>
  <si>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</si>
  <si>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</si>
  <si>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</si>
  <si>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</si>
  <si>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</si>
  <si>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</si>
  <si>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</si>
  <si>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</si>
  <si>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</si>
  <si>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</si>
  <si>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</si>
  <si>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</si>
  <si>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</si>
  <si>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</si>
  <si>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</si>
  <si>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</si>
  <si>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</si>
  <si>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</si>
  <si>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</si>
  <si>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</si>
  <si>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</si>
  <si>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</si>
  <si>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</si>
  <si>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</si>
  <si>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</si>
  <si>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</si>
  <si>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</si>
  <si>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</si>
  <si>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</si>
  <si>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</si>
  <si>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</si>
  <si>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</si>
  <si>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</si>
  <si>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</si>
  <si>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</si>
  <si>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</si>
  <si>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</si>
  <si>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</si>
  <si>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</si>
  <si>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</si>
  <si>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</si>
  <si>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</si>
  <si>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</si>
  <si>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</si>
  <si>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</si>
  <si>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</si>
  <si>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</si>
  <si>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</si>
  <si>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</si>
  <si>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</si>
  <si>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</si>
  <si>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</si>
  <si>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</si>
  <si>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</si>
  <si>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</si>
  <si>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</si>
  <si>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</si>
  <si>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</si>
  <si>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</si>
  <si>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</si>
  <si>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</si>
  <si>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</si>
  <si>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</si>
  <si>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</si>
  <si>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</si>
  <si>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</si>
  <si>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</si>
  <si>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</si>
  <si>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</si>
  <si>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</si>
  <si>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</si>
  <si>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</si>
  <si>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</si>
  <si>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</si>
  <si>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</si>
  <si>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</si>
  <si>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</si>
  <si>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</si>
  <si>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</si>
  <si>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</si>
  <si>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</si>
  <si>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</si>
  <si>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</si>
  <si>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</si>
  <si>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</si>
  <si>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</si>
  <si>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</si>
  <si>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</si>
  <si>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</si>
  <si>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</si>
  <si>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</si>
  <si>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И.А. Сковпень</t>
  </si>
  <si>
    <t>01 января 2024 г.</t>
  </si>
  <si>
    <t>МУНИЦИПАЛЬНОЕ КАЗЕННОЕ УЧРЕЖДЕНИЕ "СЛУЖБА СПАСЕНИЯ"</t>
  </si>
  <si>
    <t>Н.М. Аглямова</t>
  </si>
  <si>
    <t>2457071269</t>
  </si>
  <si>
    <t>01.01.2024</t>
  </si>
  <si>
    <t>181</t>
  </si>
  <si>
    <t>69120232</t>
  </si>
  <si>
    <t>3</t>
  </si>
  <si>
    <t>043D5052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</si>
  <si>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</si>
  <si>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</si>
  <si>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</si>
  <si>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</si>
  <si>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</si>
  <si>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</si>
  <si>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</si>
  <si>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</si>
  <si>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</si>
  <si>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</si>
  <si>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</si>
  <si>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</si>
  <si>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</si>
  <si>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</si>
  <si>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</si>
  <si>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</si>
  <si>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</si>
  <si>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</si>
  <si>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</si>
  <si>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</si>
  <si>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41Х</t>
  </si>
  <si>
    <t>43Х</t>
  </si>
  <si>
    <t>04729000</t>
  </si>
  <si>
    <t>ПБС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</si>
  <si>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</si>
  <si>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</si>
  <si>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</si>
  <si>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</si>
  <si>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</si>
  <si>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</si>
  <si>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</si>
  <si>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</si>
  <si>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СКОВПЕНЬ ИГОРЬ АЛЕКСАНДРОВИЧ</t>
  </si>
  <si>
    <t>3762A7359D53DA662EB4AB29F30CF718CE63E1BE</t>
  </si>
  <si>
    <t>Сковпень Игорь Александрович</t>
  </si>
  <si>
    <t>664167C56A77EA7506A7FBA4ADEA486A</t>
  </si>
  <si>
    <t>Налоги, пошлины и сборы</t>
  </si>
  <si>
    <t>291</t>
  </si>
  <si>
    <t>Другие экономические санкции</t>
  </si>
  <si>
    <t>295</t>
  </si>
  <si>
    <t>296</t>
  </si>
  <si>
    <t>Иные выплаты текущего характера физическим лицам</t>
  </si>
  <si>
    <t>Безвозмездные перечисления капитального характера государственным (муниципальным) учреждениям</t>
  </si>
  <si>
    <t>281</t>
  </si>
  <si>
    <t>Амортизация</t>
  </si>
  <si>
    <t>271</t>
  </si>
  <si>
    <t>Расходование материальных запасов</t>
  </si>
  <si>
    <t>272</t>
  </si>
  <si>
    <t>Пенсии, пособия, выплачиваемые работодателями, нанимателями бывшим работникам в денежной форме</t>
  </si>
  <si>
    <t>264</t>
  </si>
  <si>
    <t>265</t>
  </si>
  <si>
    <t>Пособия по социальной помощи, выплачиваемые работодателями, нанимателями бывшим работникам в натуральной форме</t>
  </si>
  <si>
    <t>266</t>
  </si>
  <si>
    <t>Социальные пособия и компенсации персоналу в денежной форме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</si>
  <si>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</si>
  <si>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</si>
  <si>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</si>
  <si>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</si>
  <si>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</si>
  <si>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</si>
  <si>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224</t>
  </si>
  <si>
    <t>Арендная плата за пользование имуществом (за исключением земельных участков и других обособленных природных объектов)</t>
  </si>
  <si>
    <t>225</t>
  </si>
  <si>
    <t>Работы, услуги по содержанию имущества</t>
  </si>
  <si>
    <t>Прочие работы, услуги</t>
  </si>
  <si>
    <t>226</t>
  </si>
  <si>
    <t>Страхование</t>
  </si>
  <si>
    <t>227</t>
  </si>
  <si>
    <t>Заработная плата</t>
  </si>
  <si>
    <t>211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</si>
  <si>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</si>
  <si>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</si>
  <si>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</si>
  <si>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</si>
  <si>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214</t>
  </si>
  <si>
    <t>Прочие несоциальные выплаты персоналу в натуральной форме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</si>
  <si>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</si>
  <si>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</si>
  <si>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</si>
  <si>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</si>
  <si>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Доходы от выбытия активов</t>
  </si>
  <si>
    <t>172</t>
  </si>
  <si>
    <t>Чрезвычайные доходы от операций с активами</t>
  </si>
  <si>
    <t>173</t>
  </si>
  <si>
    <t>176</t>
  </si>
  <si>
    <t>Доходы от оценки активов и обязательств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</si>
  <si>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</si>
  <si>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</si>
  <si>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Страховые возмещения</t>
  </si>
  <si>
    <t>143</t>
  </si>
  <si>
    <t>Доходы от компенсации затрат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</si>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</sst>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4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0" fillId="0" borderId="61" xfId="0" applyFont="1" applyBorder="1" applyAlignment="1" applyProtection="1">
      <alignment horizontal="center"/>
    </xf>
    <xf numFmtId="49" fontId="0" fillId="0" borderId="26" xfId="0" applyNumberFormat="1" applyFill="1" applyBorder="1" applyAlignment="1" applyProtection="1">
      <alignment horizontal="right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0" fillId="0" borderId="26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38" xfId="0" applyNumberFormat="1" applyFont="1" applyFill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207</xdr:row>
      <xdr:rowOff>47625</xdr:rowOff>
    </xdr:from>
    <xdr:to>
      <xdr:col>3</xdr:col>
      <xdr:colOff>1362075</xdr:colOff>
      <xdr:row>207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65855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29"/>
  <sheetViews>
    <sheetView tabSelected="1" workbookViewId="0">
      <selection activeCell="F5" sqref="F5"/>
    </sheetView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48" t="s">
        <v>117</v>
      </c>
      <c r="B3" s="248"/>
      <c r="C3" s="248"/>
      <c r="D3" s="248"/>
      <c r="E3" s="248"/>
      <c r="F3" s="248"/>
      <c r="G3" s="46" t="s">
        <v>254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248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51" t="s">
        <v>244</v>
      </c>
      <c r="C6" s="251"/>
      <c r="D6" s="251"/>
      <c r="E6" s="9" t="s">
        <v>93</v>
      </c>
      <c r="F6" s="91">
        <v>45292</v>
      </c>
      <c r="G6" s="46" t="s">
        <v>251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 t="s">
        <v>276</v>
      </c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 t="s">
        <v>250</v>
      </c>
      <c r="G8" s="46" t="s">
        <v>253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247</v>
      </c>
      <c r="G9" s="46" t="s">
        <v>252</v>
      </c>
      <c r="H9" s="46" t="s">
        <v>129</v>
      </c>
    </row>
    <row r="10" spans="1:10" ht="22.5" x14ac:dyDescent="0.2">
      <c r="A10" s="14" t="s">
        <v>103</v>
      </c>
      <c r="B10" s="249" t="s">
        <v>245</v>
      </c>
      <c r="C10" s="249"/>
      <c r="D10" s="249"/>
      <c r="E10" s="9" t="s">
        <v>100</v>
      </c>
      <c r="F10" s="90" t="s">
        <v>249</v>
      </c>
      <c r="G10" s="46" t="s">
        <v>246</v>
      </c>
      <c r="H10" s="46" t="s">
        <v>134</v>
      </c>
      <c r="J10" s="186" t="s">
        <v>245</v>
      </c>
    </row>
    <row r="11" spans="1:10" ht="22.5" customHeight="1" x14ac:dyDescent="0.2">
      <c r="A11" s="15" t="s">
        <v>92</v>
      </c>
      <c r="B11" s="252" t="s">
        <v>255</v>
      </c>
      <c r="C11" s="252"/>
      <c r="D11" s="252"/>
      <c r="E11" s="48" t="s">
        <v>120</v>
      </c>
      <c r="F11" s="90" t="s">
        <v>275</v>
      </c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50"/>
      <c r="C13" s="250"/>
      <c r="D13" s="18"/>
      <c r="E13" s="9" t="s">
        <v>94</v>
      </c>
      <c r="F13" s="19">
        <v>383</v>
      </c>
      <c r="G13" s="46"/>
      <c r="H13" s="114" t="s">
        <v>179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180</v>
      </c>
    </row>
    <row r="15" spans="1:10" s="8" customFormat="1" ht="17.100000000000001" customHeight="1" x14ac:dyDescent="0.2">
      <c r="A15" s="233" t="s">
        <v>2</v>
      </c>
      <c r="B15" s="236" t="s">
        <v>97</v>
      </c>
      <c r="C15" s="236" t="s">
        <v>98</v>
      </c>
      <c r="D15" s="236" t="s">
        <v>99</v>
      </c>
      <c r="E15" s="239" t="s">
        <v>105</v>
      </c>
      <c r="F15" s="230" t="s">
        <v>3</v>
      </c>
      <c r="G15" s="46"/>
      <c r="H15" s="46"/>
    </row>
    <row r="16" spans="1:10" s="8" customFormat="1" ht="17.100000000000001" customHeight="1" x14ac:dyDescent="0.2">
      <c r="A16" s="234"/>
      <c r="B16" s="237"/>
      <c r="C16" s="237"/>
      <c r="D16" s="237"/>
      <c r="E16" s="240"/>
      <c r="F16" s="231"/>
      <c r="G16" s="96"/>
      <c r="H16" s="46" t="s">
        <v>130</v>
      </c>
    </row>
    <row r="17" spans="1:8" s="8" customFormat="1" ht="17.100000000000001" customHeight="1" x14ac:dyDescent="0.2">
      <c r="A17" s="235"/>
      <c r="B17" s="238"/>
      <c r="C17" s="238"/>
      <c r="D17" s="238"/>
      <c r="E17" s="241"/>
      <c r="F17" s="232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8" t="s">
        <v>237</v>
      </c>
      <c r="B19" s="23" t="s">
        <v>6</v>
      </c>
      <c r="C19" s="24" t="s">
        <v>7</v>
      </c>
      <c r="D19" s="55">
        <f>D20+D23+D26+D29+D33+D42+D45+D50+D53</f>
        <v>6750051.8499999996</v>
      </c>
      <c r="E19" s="55">
        <f>E20+E23+E26+E29+E33+E42+E45+E50+E53</f>
        <v>0</v>
      </c>
      <c r="F19" s="56">
        <f>F20+F23+F26+F29+F33+F42+F45+F50+F53</f>
        <v>6750051.8499999996</v>
      </c>
    </row>
    <row r="20" spans="1:8" s="8" customFormat="1" ht="24" x14ac:dyDescent="0.2">
      <c r="A20" s="159" t="s">
        <v>262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195"/>
      <c r="B21" s="190"/>
      <c r="C21" s="191"/>
      <c r="D21" s="205"/>
      <c r="E21" s="206"/>
      <c r="F21" s="193">
        <f>D21+E21</f>
        <v>0</v>
      </c>
      <c r="G21" s="194"/>
      <c r="H21" s="194"/>
    </row>
    <row r="22" spans="1:8" s="8" customFormat="1" ht="12" hidden="1" customHeight="1" x14ac:dyDescent="0.2">
      <c r="A22" s="161"/>
      <c r="B22" s="123"/>
      <c r="C22" s="124"/>
      <c r="D22" s="57"/>
      <c r="E22" s="58"/>
      <c r="F22" s="59"/>
    </row>
    <row r="23" spans="1:8" s="8" customFormat="1" ht="24" x14ac:dyDescent="0.2">
      <c r="A23" s="159" t="s">
        <v>257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195"/>
      <c r="B24" s="190"/>
      <c r="C24" s="191"/>
      <c r="D24" s="205"/>
      <c r="E24" s="206"/>
      <c r="F24" s="193">
        <f>D24+E24</f>
        <v>0</v>
      </c>
      <c r="G24" s="194"/>
      <c r="H24" s="194"/>
    </row>
    <row r="25" spans="1:8" s="8" customFormat="1" ht="12" hidden="1" x14ac:dyDescent="0.2">
      <c r="A25" s="161"/>
      <c r="B25" s="123"/>
      <c r="C25" s="124"/>
      <c r="D25" s="57"/>
      <c r="E25" s="58"/>
      <c r="F25" s="59"/>
    </row>
    <row r="26" spans="1:8" s="8" customFormat="1" ht="36" x14ac:dyDescent="0.2">
      <c r="A26" s="159" t="s">
        <v>258</v>
      </c>
      <c r="B26" s="25" t="s">
        <v>12</v>
      </c>
      <c r="C26" s="26" t="s">
        <v>13</v>
      </c>
      <c r="D26" s="125">
        <f>SUM(D27:D28)</f>
        <v>77614.570000000007</v>
      </c>
      <c r="E26" s="125">
        <f>SUM(E27:E28)</f>
        <v>0</v>
      </c>
      <c r="F26" s="126">
        <f>SUM(F27:F28)</f>
        <v>77614.570000000007</v>
      </c>
    </row>
    <row r="27" spans="1:8" s="8" customFormat="1" ht="11.25" x14ac:dyDescent="0.2">
      <c r="A27" s="160" t="s">
        <v>343</v>
      </c>
      <c r="B27" s="139" t="s">
        <v>12</v>
      </c>
      <c r="C27" s="124" t="s">
        <v>344</v>
      </c>
      <c r="D27" s="57">
        <v>77614.570000000007</v>
      </c>
      <c r="E27" s="150"/>
      <c r="F27" s="59">
        <f>D27+E27</f>
        <v>77614.570000000007</v>
      </c>
    </row>
    <row r="28" spans="1:8" s="8" customFormat="1" ht="12" hidden="1" x14ac:dyDescent="0.2">
      <c r="A28" s="161"/>
      <c r="B28" s="123"/>
      <c r="C28" s="124"/>
      <c r="D28" s="57"/>
      <c r="E28" s="58"/>
      <c r="F28" s="59"/>
    </row>
    <row r="29" spans="1:8" s="8" customFormat="1" ht="24" x14ac:dyDescent="0.2">
      <c r="A29" s="159" t="s">
        <v>259</v>
      </c>
      <c r="B29" s="25" t="s">
        <v>14</v>
      </c>
      <c r="C29" s="26" t="s">
        <v>15</v>
      </c>
      <c r="D29" s="125">
        <f>SUM(D30:D32)</f>
        <v>245223.57</v>
      </c>
      <c r="E29" s="125">
        <f>SUM(E30:E32)</f>
        <v>0</v>
      </c>
      <c r="F29" s="126">
        <f>SUM(F30:F32)</f>
        <v>245223.57</v>
      </c>
    </row>
    <row r="30" spans="1:8" s="8" customFormat="1" ht="33.75" x14ac:dyDescent="0.2">
      <c r="A30" s="160" t="s">
        <v>339</v>
      </c>
      <c r="B30" s="139" t="s">
        <v>14</v>
      </c>
      <c r="C30" s="124" t="s">
        <v>340</v>
      </c>
      <c r="D30" s="57">
        <v>177241.85</v>
      </c>
      <c r="E30" s="150"/>
      <c r="F30" s="59">
        <f>D30+E30</f>
        <v>177241.85</v>
      </c>
    </row>
    <row r="31" spans="1:8" s="8" customFormat="1" ht="11.25" x14ac:dyDescent="0.2">
      <c r="A31" s="160" t="s">
        <v>341</v>
      </c>
      <c r="B31" s="139" t="s">
        <v>14</v>
      </c>
      <c r="C31" s="124" t="s">
        <v>342</v>
      </c>
      <c r="D31" s="57">
        <v>67981.72</v>
      </c>
      <c r="E31" s="150"/>
      <c r="F31" s="59">
        <f>D31+E31</f>
        <v>67981.72</v>
      </c>
    </row>
    <row r="32" spans="1:8" s="8" customFormat="1" ht="12" hidden="1" x14ac:dyDescent="0.2">
      <c r="A32" s="161"/>
      <c r="B32" s="123"/>
      <c r="C32" s="124"/>
      <c r="D32" s="57"/>
      <c r="E32" s="58"/>
      <c r="F32" s="59"/>
    </row>
    <row r="33" spans="1:8" s="8" customFormat="1" ht="24" x14ac:dyDescent="0.2">
      <c r="A33" s="159" t="s">
        <v>260</v>
      </c>
      <c r="B33" s="25" t="s">
        <v>16</v>
      </c>
      <c r="C33" s="26" t="s">
        <v>17</v>
      </c>
      <c r="D33" s="60">
        <f>SUM(D34:D35)</f>
        <v>0</v>
      </c>
      <c r="E33" s="60">
        <f>SUM(E34:E35)</f>
        <v>0</v>
      </c>
      <c r="F33" s="61">
        <f>SUM(F34:F35)</f>
        <v>0</v>
      </c>
    </row>
    <row r="34" spans="1:8" s="8" customFormat="1" ht="11.25" x14ac:dyDescent="0.2">
      <c r="A34" s="195"/>
      <c r="B34" s="209"/>
      <c r="C34" s="210"/>
      <c r="D34" s="211"/>
      <c r="E34" s="212"/>
      <c r="F34" s="213">
        <f>D34+E34</f>
        <v>0</v>
      </c>
      <c r="G34" s="194"/>
      <c r="H34" s="194"/>
    </row>
    <row r="35" spans="1:8" s="8" customFormat="1" ht="0.75" customHeight="1" thickBot="1" x14ac:dyDescent="0.25">
      <c r="A35" s="122"/>
      <c r="B35" s="133"/>
      <c r="C35" s="134"/>
      <c r="D35" s="63"/>
      <c r="E35" s="135"/>
      <c r="F35" s="64"/>
    </row>
    <row r="36" spans="1:8" s="8" customFormat="1" ht="12.75" x14ac:dyDescent="0.2">
      <c r="A36" s="32"/>
      <c r="B36" s="33"/>
      <c r="C36" s="34"/>
      <c r="D36" s="35"/>
      <c r="E36" s="35"/>
      <c r="F36" s="35"/>
      <c r="H36" s="115" t="s">
        <v>181</v>
      </c>
    </row>
    <row r="37" spans="1:8" s="8" customFormat="1" ht="14.1" customHeight="1" x14ac:dyDescent="0.2">
      <c r="A37" s="36"/>
      <c r="B37" s="37"/>
      <c r="C37" s="37"/>
      <c r="D37" s="38"/>
      <c r="E37" s="253" t="s">
        <v>21</v>
      </c>
      <c r="F37" s="253"/>
      <c r="H37" s="115" t="s">
        <v>182</v>
      </c>
    </row>
    <row r="38" spans="1:8" s="8" customFormat="1" ht="17.100000000000001" customHeight="1" x14ac:dyDescent="0.2">
      <c r="A38" s="233" t="s">
        <v>2</v>
      </c>
      <c r="B38" s="236" t="s">
        <v>97</v>
      </c>
      <c r="C38" s="236" t="s">
        <v>98</v>
      </c>
      <c r="D38" s="236" t="s">
        <v>99</v>
      </c>
      <c r="E38" s="239" t="s">
        <v>105</v>
      </c>
      <c r="F38" s="230" t="s">
        <v>3</v>
      </c>
    </row>
    <row r="39" spans="1:8" s="8" customFormat="1" ht="17.100000000000001" customHeight="1" x14ac:dyDescent="0.2">
      <c r="A39" s="234"/>
      <c r="B39" s="237"/>
      <c r="C39" s="237"/>
      <c r="D39" s="237"/>
      <c r="E39" s="240"/>
      <c r="F39" s="231"/>
    </row>
    <row r="40" spans="1:8" s="8" customFormat="1" ht="17.100000000000001" customHeight="1" x14ac:dyDescent="0.2">
      <c r="A40" s="235"/>
      <c r="B40" s="238"/>
      <c r="C40" s="238"/>
      <c r="D40" s="238"/>
      <c r="E40" s="241"/>
      <c r="F40" s="232"/>
    </row>
    <row r="41" spans="1:8" s="8" customFormat="1" ht="12" thickBot="1" x14ac:dyDescent="0.25">
      <c r="A41" s="20">
        <v>1</v>
      </c>
      <c r="B41" s="21">
        <v>2</v>
      </c>
      <c r="C41" s="21">
        <v>3</v>
      </c>
      <c r="D41" s="22">
        <v>4</v>
      </c>
      <c r="E41" s="1" t="s">
        <v>4</v>
      </c>
      <c r="F41" s="1" t="s">
        <v>5</v>
      </c>
    </row>
    <row r="42" spans="1:8" s="8" customFormat="1" ht="36" x14ac:dyDescent="0.2">
      <c r="A42" s="162" t="s">
        <v>278</v>
      </c>
      <c r="B42" s="120" t="s">
        <v>183</v>
      </c>
      <c r="C42" s="121" t="s">
        <v>18</v>
      </c>
      <c r="D42" s="68">
        <f>SUM(D43:D44)</f>
        <v>0</v>
      </c>
      <c r="E42" s="68">
        <f>SUM(E43:E44)</f>
        <v>0</v>
      </c>
      <c r="F42" s="69">
        <f>SUM(F43:F44)</f>
        <v>0</v>
      </c>
    </row>
    <row r="43" spans="1:8" s="8" customFormat="1" ht="11.25" x14ac:dyDescent="0.2">
      <c r="A43" s="208"/>
      <c r="B43" s="190"/>
      <c r="C43" s="200"/>
      <c r="D43" s="205"/>
      <c r="E43" s="206"/>
      <c r="F43" s="207">
        <f>D43+E43</f>
        <v>0</v>
      </c>
      <c r="G43" s="194"/>
      <c r="H43" s="194"/>
    </row>
    <row r="44" spans="1:8" s="8" customFormat="1" ht="12" hidden="1" x14ac:dyDescent="0.2">
      <c r="A44" s="164"/>
      <c r="B44" s="127"/>
      <c r="C44" s="128"/>
      <c r="D44" s="57"/>
      <c r="E44" s="57"/>
      <c r="F44" s="75"/>
    </row>
    <row r="45" spans="1:8" s="8" customFormat="1" ht="24" x14ac:dyDescent="0.2">
      <c r="A45" s="162" t="s">
        <v>261</v>
      </c>
      <c r="B45" s="28" t="s">
        <v>184</v>
      </c>
      <c r="C45" s="43" t="s">
        <v>19</v>
      </c>
      <c r="D45" s="60">
        <f>SUM(D46:D49)</f>
        <v>-38140936.090000004</v>
      </c>
      <c r="E45" s="60">
        <f>SUM(E46:E49)</f>
        <v>0</v>
      </c>
      <c r="F45" s="61">
        <f>SUM(F46:F49)</f>
        <v>-38140936.090000004</v>
      </c>
    </row>
    <row r="46" spans="1:8" s="8" customFormat="1" ht="11.25" x14ac:dyDescent="0.2">
      <c r="A46" s="163" t="s">
        <v>333</v>
      </c>
      <c r="B46" s="139" t="s">
        <v>184</v>
      </c>
      <c r="C46" s="136" t="s">
        <v>334</v>
      </c>
      <c r="D46" s="57">
        <v>2253058.59</v>
      </c>
      <c r="E46" s="150"/>
      <c r="F46" s="75">
        <f>D46+E46</f>
        <v>2253058.59</v>
      </c>
    </row>
    <row r="47" spans="1:8" s="8" customFormat="1" ht="11.25" x14ac:dyDescent="0.2">
      <c r="A47" s="163" t="s">
        <v>335</v>
      </c>
      <c r="B47" s="139" t="s">
        <v>184</v>
      </c>
      <c r="C47" s="136" t="s">
        <v>336</v>
      </c>
      <c r="D47" s="57">
        <v>-389907.29</v>
      </c>
      <c r="E47" s="150"/>
      <c r="F47" s="75">
        <f>D47+E47</f>
        <v>-389907.29</v>
      </c>
    </row>
    <row r="48" spans="1:8" s="8" customFormat="1" ht="11.25" x14ac:dyDescent="0.2">
      <c r="A48" s="163" t="s">
        <v>338</v>
      </c>
      <c r="B48" s="139" t="s">
        <v>184</v>
      </c>
      <c r="C48" s="136" t="s">
        <v>337</v>
      </c>
      <c r="D48" s="57">
        <v>-40004087.390000001</v>
      </c>
      <c r="E48" s="150"/>
      <c r="F48" s="75">
        <f>D48+E48</f>
        <v>-40004087.390000001</v>
      </c>
    </row>
    <row r="49" spans="1:8" s="8" customFormat="1" ht="12" hidden="1" x14ac:dyDescent="0.2">
      <c r="A49" s="164"/>
      <c r="B49" s="123"/>
      <c r="C49" s="136"/>
      <c r="D49" s="57"/>
      <c r="E49" s="57"/>
      <c r="F49" s="75"/>
    </row>
    <row r="50" spans="1:8" s="8" customFormat="1" ht="24" x14ac:dyDescent="0.2">
      <c r="A50" s="162" t="s">
        <v>263</v>
      </c>
      <c r="B50" s="25" t="s">
        <v>7</v>
      </c>
      <c r="C50" s="41" t="s">
        <v>20</v>
      </c>
      <c r="D50" s="125">
        <f>SUM(D51:D52)</f>
        <v>0</v>
      </c>
      <c r="E50" s="125">
        <f>SUM(E51:E52)</f>
        <v>0</v>
      </c>
      <c r="F50" s="126">
        <f>SUM(F51:F52)</f>
        <v>0</v>
      </c>
    </row>
    <row r="51" spans="1:8" s="8" customFormat="1" ht="11.25" x14ac:dyDescent="0.2">
      <c r="A51" s="202"/>
      <c r="B51" s="203"/>
      <c r="C51" s="204"/>
      <c r="D51" s="205"/>
      <c r="E51" s="206"/>
      <c r="F51" s="207">
        <f>D51+E51</f>
        <v>0</v>
      </c>
      <c r="G51" s="194"/>
      <c r="H51" s="194"/>
    </row>
    <row r="52" spans="1:8" s="8" customFormat="1" ht="12" hidden="1" x14ac:dyDescent="0.2">
      <c r="A52" s="166"/>
      <c r="B52" s="129"/>
      <c r="C52" s="130"/>
      <c r="D52" s="57"/>
      <c r="E52" s="57"/>
      <c r="F52" s="75"/>
    </row>
    <row r="53" spans="1:8" s="8" customFormat="1" ht="36" x14ac:dyDescent="0.2">
      <c r="A53" s="162" t="s">
        <v>264</v>
      </c>
      <c r="B53" s="28" t="s">
        <v>9</v>
      </c>
      <c r="C53" s="43" t="s">
        <v>25</v>
      </c>
      <c r="D53" s="125">
        <f>SUM(D54:D56)</f>
        <v>44568149.799999997</v>
      </c>
      <c r="E53" s="125">
        <f>SUM(E54:E56)</f>
        <v>0</v>
      </c>
      <c r="F53" s="126">
        <f>SUM(F54:F56)</f>
        <v>44568149.799999997</v>
      </c>
    </row>
    <row r="54" spans="1:8" s="8" customFormat="1" ht="33.75" x14ac:dyDescent="0.2">
      <c r="A54" s="165" t="s">
        <v>329</v>
      </c>
      <c r="B54" s="139" t="s">
        <v>9</v>
      </c>
      <c r="C54" s="137" t="s">
        <v>330</v>
      </c>
      <c r="D54" s="57">
        <v>37518.93</v>
      </c>
      <c r="E54" s="150"/>
      <c r="F54" s="75">
        <f>D54+E54</f>
        <v>37518.93</v>
      </c>
    </row>
    <row r="55" spans="1:8" s="8" customFormat="1" ht="33.75" x14ac:dyDescent="0.2">
      <c r="A55" s="165" t="s">
        <v>332</v>
      </c>
      <c r="B55" s="139" t="s">
        <v>9</v>
      </c>
      <c r="C55" s="137" t="s">
        <v>331</v>
      </c>
      <c r="D55" s="57">
        <v>44530630.869999997</v>
      </c>
      <c r="E55" s="150"/>
      <c r="F55" s="75">
        <f>D55+E55</f>
        <v>44530630.869999997</v>
      </c>
    </row>
    <row r="56" spans="1:8" s="8" customFormat="1" ht="11.25" hidden="1" x14ac:dyDescent="0.2">
      <c r="A56" s="167"/>
      <c r="B56" s="139"/>
      <c r="C56" s="131"/>
      <c r="D56" s="57"/>
      <c r="E56" s="132"/>
      <c r="F56" s="75"/>
    </row>
    <row r="57" spans="1:8" s="8" customFormat="1" ht="24" x14ac:dyDescent="0.2">
      <c r="A57" s="158" t="s">
        <v>238</v>
      </c>
      <c r="B57" s="25" t="s">
        <v>17</v>
      </c>
      <c r="C57" s="41" t="s">
        <v>22</v>
      </c>
      <c r="D57" s="138">
        <f>D58+D64+D73+D76+D79+D82+D93+D97+D100</f>
        <v>424415045.38</v>
      </c>
      <c r="E57" s="138">
        <f>E58+E64+E73+E76+E79+E82+E93+E97+E100</f>
        <v>0</v>
      </c>
      <c r="F57" s="94">
        <f>F58+F64+F73+F76+F79+F82+F93+F97+F100</f>
        <v>424415045.38</v>
      </c>
    </row>
    <row r="58" spans="1:8" s="8" customFormat="1" ht="24" x14ac:dyDescent="0.2">
      <c r="A58" s="159" t="s">
        <v>265</v>
      </c>
      <c r="B58" s="25" t="s">
        <v>18</v>
      </c>
      <c r="C58" s="26" t="s">
        <v>23</v>
      </c>
      <c r="D58" s="60">
        <f>SUM(D59:D63)</f>
        <v>295639535.23000002</v>
      </c>
      <c r="E58" s="60">
        <f>SUM(E59:E63)</f>
        <v>0</v>
      </c>
      <c r="F58" s="61">
        <f>SUM(F59:F63)</f>
        <v>295639535.23000002</v>
      </c>
    </row>
    <row r="59" spans="1:8" s="8" customFormat="1" ht="11.25" x14ac:dyDescent="0.2">
      <c r="A59" s="168" t="s">
        <v>321</v>
      </c>
      <c r="B59" s="139" t="s">
        <v>18</v>
      </c>
      <c r="C59" s="136" t="s">
        <v>322</v>
      </c>
      <c r="D59" s="57">
        <v>225525579.63999999</v>
      </c>
      <c r="E59" s="150"/>
      <c r="F59" s="66">
        <f>D59+E59</f>
        <v>225525579.63999999</v>
      </c>
    </row>
    <row r="60" spans="1:8" s="8" customFormat="1" ht="11.25" x14ac:dyDescent="0.2">
      <c r="A60" s="168" t="s">
        <v>324</v>
      </c>
      <c r="B60" s="139" t="s">
        <v>18</v>
      </c>
      <c r="C60" s="136" t="s">
        <v>323</v>
      </c>
      <c r="D60" s="57">
        <v>160800</v>
      </c>
      <c r="E60" s="150"/>
      <c r="F60" s="66">
        <f>D60+E60</f>
        <v>160800</v>
      </c>
    </row>
    <row r="61" spans="1:8" s="8" customFormat="1" ht="11.25" x14ac:dyDescent="0.2">
      <c r="A61" s="168" t="s">
        <v>326</v>
      </c>
      <c r="B61" s="139" t="s">
        <v>18</v>
      </c>
      <c r="C61" s="136" t="s">
        <v>325</v>
      </c>
      <c r="D61" s="57">
        <v>65519070.07</v>
      </c>
      <c r="E61" s="150"/>
      <c r="F61" s="66">
        <f>D61+E61</f>
        <v>65519070.07</v>
      </c>
    </row>
    <row r="62" spans="1:8" s="8" customFormat="1" ht="22.5" x14ac:dyDescent="0.2">
      <c r="A62" s="168" t="s">
        <v>328</v>
      </c>
      <c r="B62" s="139" t="s">
        <v>18</v>
      </c>
      <c r="C62" s="136" t="s">
        <v>327</v>
      </c>
      <c r="D62" s="57">
        <v>4434085.5199999996</v>
      </c>
      <c r="E62" s="150"/>
      <c r="F62" s="66">
        <f>D62+E62</f>
        <v>4434085.5199999996</v>
      </c>
    </row>
    <row r="63" spans="1:8" s="8" customFormat="1" ht="12" hidden="1" customHeight="1" x14ac:dyDescent="0.2">
      <c r="A63" s="160"/>
      <c r="B63" s="139"/>
      <c r="C63" s="131"/>
      <c r="D63" s="57"/>
      <c r="E63" s="132"/>
      <c r="F63" s="66"/>
    </row>
    <row r="64" spans="1:8" s="8" customFormat="1" ht="24" x14ac:dyDescent="0.2">
      <c r="A64" s="159" t="s">
        <v>266</v>
      </c>
      <c r="B64" s="25" t="s">
        <v>19</v>
      </c>
      <c r="C64" s="26" t="s">
        <v>24</v>
      </c>
      <c r="D64" s="60">
        <f>SUM(D65:D72)</f>
        <v>47456151.399999999</v>
      </c>
      <c r="E64" s="60">
        <f>SUM(E65:E72)</f>
        <v>0</v>
      </c>
      <c r="F64" s="61">
        <f>SUM(F65:F72)</f>
        <v>47456151.399999999</v>
      </c>
    </row>
    <row r="65" spans="1:8" s="8" customFormat="1" ht="11.25" x14ac:dyDescent="0.2">
      <c r="A65" s="160" t="s">
        <v>307</v>
      </c>
      <c r="B65" s="157" t="s">
        <v>19</v>
      </c>
      <c r="C65" s="124" t="s">
        <v>308</v>
      </c>
      <c r="D65" s="62">
        <v>6622427.6600000001</v>
      </c>
      <c r="E65" s="151"/>
      <c r="F65" s="66">
        <f t="shared" ref="F65:F71" si="0">D65+E65</f>
        <v>6622427.6600000001</v>
      </c>
    </row>
    <row r="66" spans="1:8" s="8" customFormat="1" ht="11.25" x14ac:dyDescent="0.2">
      <c r="A66" s="160" t="s">
        <v>309</v>
      </c>
      <c r="B66" s="157" t="s">
        <v>19</v>
      </c>
      <c r="C66" s="124" t="s">
        <v>310</v>
      </c>
      <c r="D66" s="62">
        <v>111998</v>
      </c>
      <c r="E66" s="151"/>
      <c r="F66" s="66">
        <f t="shared" si="0"/>
        <v>111998</v>
      </c>
    </row>
    <row r="67" spans="1:8" s="8" customFormat="1" ht="11.25" x14ac:dyDescent="0.2">
      <c r="A67" s="160" t="s">
        <v>311</v>
      </c>
      <c r="B67" s="157" t="s">
        <v>19</v>
      </c>
      <c r="C67" s="124" t="s">
        <v>312</v>
      </c>
      <c r="D67" s="62">
        <v>3388380.51</v>
      </c>
      <c r="E67" s="151"/>
      <c r="F67" s="66">
        <f t="shared" si="0"/>
        <v>3388380.51</v>
      </c>
    </row>
    <row r="68" spans="1:8" s="8" customFormat="1" ht="33.75" x14ac:dyDescent="0.2">
      <c r="A68" s="160" t="s">
        <v>314</v>
      </c>
      <c r="B68" s="157" t="s">
        <v>19</v>
      </c>
      <c r="C68" s="124" t="s">
        <v>313</v>
      </c>
      <c r="D68" s="62">
        <v>3476893.68</v>
      </c>
      <c r="E68" s="151"/>
      <c r="F68" s="66">
        <f t="shared" si="0"/>
        <v>3476893.68</v>
      </c>
    </row>
    <row r="69" spans="1:8" s="8" customFormat="1" ht="11.25" x14ac:dyDescent="0.2">
      <c r="A69" s="160" t="s">
        <v>316</v>
      </c>
      <c r="B69" s="157" t="s">
        <v>19</v>
      </c>
      <c r="C69" s="124" t="s">
        <v>315</v>
      </c>
      <c r="D69" s="62">
        <v>29589776.559999999</v>
      </c>
      <c r="E69" s="151"/>
      <c r="F69" s="66">
        <f t="shared" si="0"/>
        <v>29589776.559999999</v>
      </c>
    </row>
    <row r="70" spans="1:8" s="8" customFormat="1" ht="11.25" x14ac:dyDescent="0.2">
      <c r="A70" s="160" t="s">
        <v>317</v>
      </c>
      <c r="B70" s="157" t="s">
        <v>19</v>
      </c>
      <c r="C70" s="124" t="s">
        <v>318</v>
      </c>
      <c r="D70" s="62">
        <v>4090907</v>
      </c>
      <c r="E70" s="151"/>
      <c r="F70" s="66">
        <f t="shared" si="0"/>
        <v>4090907</v>
      </c>
    </row>
    <row r="71" spans="1:8" s="8" customFormat="1" ht="11.25" x14ac:dyDescent="0.2">
      <c r="A71" s="160" t="s">
        <v>319</v>
      </c>
      <c r="B71" s="157" t="s">
        <v>19</v>
      </c>
      <c r="C71" s="124" t="s">
        <v>320</v>
      </c>
      <c r="D71" s="62">
        <v>175767.99</v>
      </c>
      <c r="E71" s="151"/>
      <c r="F71" s="66">
        <f t="shared" si="0"/>
        <v>175767.99</v>
      </c>
    </row>
    <row r="72" spans="1:8" s="8" customFormat="1" ht="12" hidden="1" customHeight="1" x14ac:dyDescent="0.2">
      <c r="A72" s="160"/>
      <c r="B72" s="25"/>
      <c r="C72" s="26"/>
      <c r="D72" s="57"/>
      <c r="E72" s="57"/>
      <c r="F72" s="66"/>
    </row>
    <row r="73" spans="1:8" s="8" customFormat="1" ht="24" x14ac:dyDescent="0.2">
      <c r="A73" s="169" t="s">
        <v>267</v>
      </c>
      <c r="B73" s="28" t="s">
        <v>25</v>
      </c>
      <c r="C73" s="29" t="s">
        <v>26</v>
      </c>
      <c r="D73" s="60">
        <f>SUM(D74:D75)</f>
        <v>0</v>
      </c>
      <c r="E73" s="60">
        <f>SUM(E74:E75)</f>
        <v>0</v>
      </c>
      <c r="F73" s="61">
        <f>SUM(F74:F75)</f>
        <v>0</v>
      </c>
    </row>
    <row r="74" spans="1:8" s="8" customFormat="1" ht="12" customHeight="1" x14ac:dyDescent="0.2">
      <c r="A74" s="189"/>
      <c r="B74" s="190"/>
      <c r="C74" s="200"/>
      <c r="D74" s="197"/>
      <c r="E74" s="201"/>
      <c r="F74" s="199">
        <f>D74+E74</f>
        <v>0</v>
      </c>
      <c r="G74" s="194"/>
      <c r="H74" s="194"/>
    </row>
    <row r="75" spans="1:8" s="8" customFormat="1" ht="12" hidden="1" customHeight="1" x14ac:dyDescent="0.2">
      <c r="A75" s="160"/>
      <c r="B75" s="25"/>
      <c r="C75" s="41"/>
      <c r="D75" s="57"/>
      <c r="E75" s="57"/>
      <c r="F75" s="66"/>
    </row>
    <row r="76" spans="1:8" s="8" customFormat="1" ht="36" x14ac:dyDescent="0.2">
      <c r="A76" s="159" t="s">
        <v>272</v>
      </c>
      <c r="B76" s="27" t="s">
        <v>23</v>
      </c>
      <c r="C76" s="26" t="s">
        <v>27</v>
      </c>
      <c r="D76" s="67">
        <f>SUM(D77:D78)</f>
        <v>0</v>
      </c>
      <c r="E76" s="67">
        <f>SUM(E77:E78)</f>
        <v>0</v>
      </c>
      <c r="F76" s="70">
        <f>SUM(F77:F78)</f>
        <v>0</v>
      </c>
    </row>
    <row r="77" spans="1:8" s="8" customFormat="1" ht="11.25" x14ac:dyDescent="0.2">
      <c r="A77" s="189"/>
      <c r="B77" s="196"/>
      <c r="C77" s="191"/>
      <c r="D77" s="197"/>
      <c r="E77" s="198"/>
      <c r="F77" s="199">
        <f>D77+E77</f>
        <v>0</v>
      </c>
      <c r="G77" s="194"/>
      <c r="H77" s="194"/>
    </row>
    <row r="78" spans="1:8" s="8" customFormat="1" ht="11.25" hidden="1" x14ac:dyDescent="0.2">
      <c r="A78" s="160"/>
      <c r="B78" s="139"/>
      <c r="C78" s="140"/>
      <c r="D78" s="57"/>
      <c r="E78" s="57"/>
      <c r="F78" s="95"/>
    </row>
    <row r="79" spans="1:8" s="8" customFormat="1" ht="24" x14ac:dyDescent="0.2">
      <c r="A79" s="159" t="s">
        <v>270</v>
      </c>
      <c r="B79" s="27" t="s">
        <v>26</v>
      </c>
      <c r="C79" s="26" t="s">
        <v>28</v>
      </c>
      <c r="D79" s="67">
        <f>SUM(D80:D81)</f>
        <v>0</v>
      </c>
      <c r="E79" s="67">
        <f>SUM(E80:E81)</f>
        <v>0</v>
      </c>
      <c r="F79" s="70">
        <f>SUM(F80:F81)</f>
        <v>0</v>
      </c>
    </row>
    <row r="80" spans="1:8" s="8" customFormat="1" ht="11.25" x14ac:dyDescent="0.2">
      <c r="A80" s="195"/>
      <c r="B80" s="196"/>
      <c r="C80" s="191"/>
      <c r="D80" s="197"/>
      <c r="E80" s="198"/>
      <c r="F80" s="199">
        <f>D80+E80</f>
        <v>0</v>
      </c>
      <c r="G80" s="194"/>
      <c r="H80" s="194"/>
    </row>
    <row r="81" spans="1:6" s="8" customFormat="1" ht="11.25" hidden="1" x14ac:dyDescent="0.2">
      <c r="A81" s="170"/>
      <c r="B81" s="25"/>
      <c r="C81" s="41"/>
      <c r="D81" s="57"/>
      <c r="E81" s="57"/>
      <c r="F81" s="95"/>
    </row>
    <row r="82" spans="1:6" s="8" customFormat="1" ht="24" x14ac:dyDescent="0.2">
      <c r="A82" s="159" t="s">
        <v>271</v>
      </c>
      <c r="B82" s="25" t="s">
        <v>27</v>
      </c>
      <c r="C82" s="41" t="s">
        <v>29</v>
      </c>
      <c r="D82" s="60">
        <f>SUM(D83:D86)</f>
        <v>518467.65</v>
      </c>
      <c r="E82" s="60">
        <f>SUM(E83:E86)</f>
        <v>0</v>
      </c>
      <c r="F82" s="61">
        <f>SUM(F83:F86)</f>
        <v>518467.65</v>
      </c>
    </row>
    <row r="83" spans="1:6" s="8" customFormat="1" ht="22.5" x14ac:dyDescent="0.2">
      <c r="A83" s="168" t="s">
        <v>301</v>
      </c>
      <c r="B83" s="139" t="s">
        <v>27</v>
      </c>
      <c r="C83" s="137" t="s">
        <v>302</v>
      </c>
      <c r="D83" s="57">
        <v>80000</v>
      </c>
      <c r="E83" s="150"/>
      <c r="F83" s="95">
        <f>D83+E83</f>
        <v>80000</v>
      </c>
    </row>
    <row r="84" spans="1:6" s="8" customFormat="1" ht="33.75" x14ac:dyDescent="0.2">
      <c r="A84" s="168" t="s">
        <v>304</v>
      </c>
      <c r="B84" s="139" t="s">
        <v>27</v>
      </c>
      <c r="C84" s="137" t="s">
        <v>303</v>
      </c>
      <c r="D84" s="57">
        <v>76312</v>
      </c>
      <c r="E84" s="150"/>
      <c r="F84" s="95">
        <f>D84+E84</f>
        <v>76312</v>
      </c>
    </row>
    <row r="85" spans="1:6" s="8" customFormat="1" ht="22.5" x14ac:dyDescent="0.2">
      <c r="A85" s="168" t="s">
        <v>306</v>
      </c>
      <c r="B85" s="139" t="s">
        <v>27</v>
      </c>
      <c r="C85" s="137" t="s">
        <v>305</v>
      </c>
      <c r="D85" s="57">
        <v>362155.65</v>
      </c>
      <c r="E85" s="150"/>
      <c r="F85" s="95">
        <f>D85+E85</f>
        <v>362155.65</v>
      </c>
    </row>
    <row r="86" spans="1:6" s="8" customFormat="1" ht="0.75" customHeight="1" thickBot="1" x14ac:dyDescent="0.25">
      <c r="A86" s="141"/>
      <c r="B86" s="133"/>
      <c r="C86" s="134"/>
      <c r="D86" s="63"/>
      <c r="E86" s="63"/>
      <c r="F86" s="113"/>
    </row>
    <row r="87" spans="1:6" s="8" customFormat="1" ht="11.25" x14ac:dyDescent="0.2"/>
    <row r="88" spans="1:6" s="8" customFormat="1" ht="12.75" x14ac:dyDescent="0.2">
      <c r="E88" s="253" t="s">
        <v>30</v>
      </c>
      <c r="F88" s="253"/>
    </row>
    <row r="89" spans="1:6" s="8" customFormat="1" ht="11.25" x14ac:dyDescent="0.2">
      <c r="A89" s="233" t="s">
        <v>2</v>
      </c>
      <c r="B89" s="236" t="s">
        <v>97</v>
      </c>
      <c r="C89" s="236" t="s">
        <v>98</v>
      </c>
      <c r="D89" s="236" t="s">
        <v>99</v>
      </c>
      <c r="E89" s="239" t="s">
        <v>105</v>
      </c>
      <c r="F89" s="230" t="s">
        <v>3</v>
      </c>
    </row>
    <row r="90" spans="1:6" s="8" customFormat="1" ht="11.25" x14ac:dyDescent="0.2">
      <c r="A90" s="234"/>
      <c r="B90" s="237"/>
      <c r="C90" s="237"/>
      <c r="D90" s="237"/>
      <c r="E90" s="240"/>
      <c r="F90" s="231"/>
    </row>
    <row r="91" spans="1:6" s="8" customFormat="1" ht="11.25" x14ac:dyDescent="0.2">
      <c r="A91" s="235"/>
      <c r="B91" s="238"/>
      <c r="C91" s="238"/>
      <c r="D91" s="238"/>
      <c r="E91" s="241"/>
      <c r="F91" s="232"/>
    </row>
    <row r="92" spans="1:6" s="8" customFormat="1" ht="12" thickBot="1" x14ac:dyDescent="0.25">
      <c r="A92" s="20">
        <v>1</v>
      </c>
      <c r="B92" s="21">
        <v>2</v>
      </c>
      <c r="C92" s="21">
        <v>3</v>
      </c>
      <c r="D92" s="22">
        <v>4</v>
      </c>
      <c r="E92" s="1" t="s">
        <v>4</v>
      </c>
      <c r="F92" s="1" t="s">
        <v>5</v>
      </c>
    </row>
    <row r="93" spans="1:6" s="8" customFormat="1" ht="24" x14ac:dyDescent="0.2">
      <c r="A93" s="159" t="s">
        <v>277</v>
      </c>
      <c r="B93" s="23" t="s">
        <v>28</v>
      </c>
      <c r="C93" s="145" t="s">
        <v>31</v>
      </c>
      <c r="D93" s="68">
        <f>SUM(D94:D96)</f>
        <v>78474272.579999998</v>
      </c>
      <c r="E93" s="68">
        <f>SUM(E94:E96)</f>
        <v>0</v>
      </c>
      <c r="F93" s="69">
        <f>SUM(F94:F96)</f>
        <v>78474272.579999998</v>
      </c>
    </row>
    <row r="94" spans="1:6" s="8" customFormat="1" ht="11.25" x14ac:dyDescent="0.2">
      <c r="A94" s="168" t="s">
        <v>297</v>
      </c>
      <c r="B94" s="139" t="s">
        <v>28</v>
      </c>
      <c r="C94" s="124" t="s">
        <v>298</v>
      </c>
      <c r="D94" s="71">
        <v>55359139.990000002</v>
      </c>
      <c r="E94" s="152"/>
      <c r="F94" s="59">
        <f>D94+E94</f>
        <v>55359139.990000002</v>
      </c>
    </row>
    <row r="95" spans="1:6" s="8" customFormat="1" ht="11.25" x14ac:dyDescent="0.2">
      <c r="A95" s="168" t="s">
        <v>299</v>
      </c>
      <c r="B95" s="139" t="s">
        <v>28</v>
      </c>
      <c r="C95" s="124" t="s">
        <v>300</v>
      </c>
      <c r="D95" s="71">
        <v>23115132.59</v>
      </c>
      <c r="E95" s="152"/>
      <c r="F95" s="59">
        <f>D95+E95</f>
        <v>23115132.59</v>
      </c>
    </row>
    <row r="96" spans="1:6" s="8" customFormat="1" ht="12" hidden="1" customHeight="1" x14ac:dyDescent="0.2">
      <c r="A96" s="171"/>
      <c r="B96" s="123"/>
      <c r="C96" s="124"/>
      <c r="D96" s="72"/>
      <c r="E96" s="72"/>
      <c r="F96" s="59"/>
    </row>
    <row r="97" spans="1:6" s="8" customFormat="1" ht="36" x14ac:dyDescent="0.2">
      <c r="A97" s="172" t="s">
        <v>268</v>
      </c>
      <c r="B97" s="25" t="s">
        <v>29</v>
      </c>
      <c r="C97" s="26" t="s">
        <v>185</v>
      </c>
      <c r="D97" s="144">
        <f>SUM(D98:D99)</f>
        <v>1884073.08</v>
      </c>
      <c r="E97" s="144">
        <f>SUM(E98:E99)</f>
        <v>0</v>
      </c>
      <c r="F97" s="146">
        <f>SUM(F98:F99)</f>
        <v>1884073.08</v>
      </c>
    </row>
    <row r="98" spans="1:6" s="8" customFormat="1" ht="22.5" x14ac:dyDescent="0.2">
      <c r="A98" s="168" t="s">
        <v>295</v>
      </c>
      <c r="B98" s="139" t="s">
        <v>29</v>
      </c>
      <c r="C98" s="124" t="s">
        <v>296</v>
      </c>
      <c r="D98" s="72">
        <v>1884073.08</v>
      </c>
      <c r="E98" s="153"/>
      <c r="F98" s="59">
        <f>D98+E98</f>
        <v>1884073.08</v>
      </c>
    </row>
    <row r="99" spans="1:6" s="8" customFormat="1" ht="12" hidden="1" customHeight="1" x14ac:dyDescent="0.2">
      <c r="A99" s="173"/>
      <c r="B99" s="123"/>
      <c r="C99" s="124"/>
      <c r="D99" s="72"/>
      <c r="E99" s="72"/>
      <c r="F99" s="59"/>
    </row>
    <row r="100" spans="1:6" s="8" customFormat="1" ht="24" x14ac:dyDescent="0.2">
      <c r="A100" s="172" t="s">
        <v>269</v>
      </c>
      <c r="B100" s="25" t="s">
        <v>31</v>
      </c>
      <c r="C100" s="26" t="s">
        <v>32</v>
      </c>
      <c r="D100" s="144">
        <f>SUM(D101:D104)</f>
        <v>442545.44</v>
      </c>
      <c r="E100" s="144">
        <f>SUM(E101:E104)</f>
        <v>0</v>
      </c>
      <c r="F100" s="146">
        <f>SUM(F101:F104)</f>
        <v>442545.44</v>
      </c>
    </row>
    <row r="101" spans="1:6" s="8" customFormat="1" ht="11.25" x14ac:dyDescent="0.2">
      <c r="A101" s="168" t="s">
        <v>289</v>
      </c>
      <c r="B101" s="139" t="s">
        <v>31</v>
      </c>
      <c r="C101" s="124" t="s">
        <v>290</v>
      </c>
      <c r="D101" s="72">
        <v>19800</v>
      </c>
      <c r="E101" s="153"/>
      <c r="F101" s="59">
        <f>D101+E101</f>
        <v>19800</v>
      </c>
    </row>
    <row r="102" spans="1:6" s="8" customFormat="1" ht="11.25" x14ac:dyDescent="0.2">
      <c r="A102" s="168" t="s">
        <v>291</v>
      </c>
      <c r="B102" s="139" t="s">
        <v>31</v>
      </c>
      <c r="C102" s="124" t="s">
        <v>292</v>
      </c>
      <c r="D102" s="72">
        <v>3000</v>
      </c>
      <c r="E102" s="153"/>
      <c r="F102" s="59">
        <f>D102+E102</f>
        <v>3000</v>
      </c>
    </row>
    <row r="103" spans="1:6" s="8" customFormat="1" ht="11.25" x14ac:dyDescent="0.2">
      <c r="A103" s="168" t="s">
        <v>294</v>
      </c>
      <c r="B103" s="139" t="s">
        <v>31</v>
      </c>
      <c r="C103" s="124" t="s">
        <v>293</v>
      </c>
      <c r="D103" s="72">
        <v>419745.44</v>
      </c>
      <c r="E103" s="153"/>
      <c r="F103" s="59">
        <f>D103+E103</f>
        <v>419745.44</v>
      </c>
    </row>
    <row r="104" spans="1:6" s="8" customFormat="1" ht="12" hidden="1" x14ac:dyDescent="0.2">
      <c r="A104" s="174"/>
      <c r="B104" s="123"/>
      <c r="C104" s="124"/>
      <c r="D104" s="72"/>
      <c r="E104" s="72"/>
      <c r="F104" s="59"/>
    </row>
    <row r="105" spans="1:6" s="8" customFormat="1" ht="22.5" x14ac:dyDescent="0.2">
      <c r="A105" s="175" t="s">
        <v>239</v>
      </c>
      <c r="B105" s="25" t="s">
        <v>149</v>
      </c>
      <c r="C105" s="26"/>
      <c r="D105" s="73">
        <f>D106-D107</f>
        <v>-417664993.52999997</v>
      </c>
      <c r="E105" s="73">
        <f>E106-E107</f>
        <v>0</v>
      </c>
      <c r="F105" s="74">
        <f>F106-F107</f>
        <v>-417664993.52999997</v>
      </c>
    </row>
    <row r="106" spans="1:6" s="8" customFormat="1" ht="24" x14ac:dyDescent="0.2">
      <c r="A106" s="176" t="s">
        <v>107</v>
      </c>
      <c r="B106" s="25" t="s">
        <v>150</v>
      </c>
      <c r="C106" s="26"/>
      <c r="D106" s="73">
        <f>D19-D57</f>
        <v>-417664993.52999997</v>
      </c>
      <c r="E106" s="73">
        <f>E19-E57</f>
        <v>0</v>
      </c>
      <c r="F106" s="74">
        <f>F19-F57</f>
        <v>-417664993.52999997</v>
      </c>
    </row>
    <row r="107" spans="1:6" s="8" customFormat="1" ht="12" x14ac:dyDescent="0.2">
      <c r="A107" s="172" t="s">
        <v>108</v>
      </c>
      <c r="B107" s="25" t="s">
        <v>151</v>
      </c>
      <c r="C107" s="41"/>
      <c r="D107" s="72"/>
      <c r="E107" s="154"/>
      <c r="F107" s="75">
        <f>D107+E107</f>
        <v>0</v>
      </c>
    </row>
    <row r="108" spans="1:6" s="8" customFormat="1" ht="45" x14ac:dyDescent="0.2">
      <c r="A108" s="177" t="s">
        <v>240</v>
      </c>
      <c r="B108" s="27" t="s">
        <v>33</v>
      </c>
      <c r="C108" s="26"/>
      <c r="D108" s="79">
        <f>D109+D112+D115+D118+D131+D134+D137+D140+D143</f>
        <v>-12159336.41</v>
      </c>
      <c r="E108" s="79">
        <f>E109+E112+E115+E118+E131+E134+E137+E140+E143</f>
        <v>0</v>
      </c>
      <c r="F108" s="80">
        <f>F109+F112+F115+F118+F131+F134+F137+F140+F143</f>
        <v>-12159336.41</v>
      </c>
    </row>
    <row r="109" spans="1:6" s="8" customFormat="1" ht="12" x14ac:dyDescent="0.2">
      <c r="A109" s="159" t="s">
        <v>109</v>
      </c>
      <c r="B109" s="25" t="s">
        <v>34</v>
      </c>
      <c r="C109" s="26"/>
      <c r="D109" s="60">
        <f>D110-D111</f>
        <v>-19652647.280000001</v>
      </c>
      <c r="E109" s="65">
        <f>E110-E111</f>
        <v>0</v>
      </c>
      <c r="F109" s="61">
        <f>F110-F111</f>
        <v>-19652647.280000001</v>
      </c>
    </row>
    <row r="110" spans="1:6" s="8" customFormat="1" ht="22.5" x14ac:dyDescent="0.2">
      <c r="A110" s="170" t="s">
        <v>195</v>
      </c>
      <c r="B110" s="27" t="s">
        <v>35</v>
      </c>
      <c r="C110" s="26" t="s">
        <v>33</v>
      </c>
      <c r="D110" s="71">
        <v>40452210.640000001</v>
      </c>
      <c r="E110" s="76"/>
      <c r="F110" s="59">
        <f>D110+E110</f>
        <v>40452210.640000001</v>
      </c>
    </row>
    <row r="111" spans="1:6" s="8" customFormat="1" ht="11.25" x14ac:dyDescent="0.2">
      <c r="A111" s="170" t="s">
        <v>152</v>
      </c>
      <c r="B111" s="25" t="s">
        <v>36</v>
      </c>
      <c r="C111" s="41" t="s">
        <v>273</v>
      </c>
      <c r="D111" s="72">
        <v>60104857.920000002</v>
      </c>
      <c r="E111" s="77"/>
      <c r="F111" s="75">
        <f>D111+E111</f>
        <v>60104857.920000002</v>
      </c>
    </row>
    <row r="112" spans="1:6" s="8" customFormat="1" ht="12" x14ac:dyDescent="0.2">
      <c r="A112" s="159" t="s">
        <v>110</v>
      </c>
      <c r="B112" s="27" t="s">
        <v>38</v>
      </c>
      <c r="C112" s="26"/>
      <c r="D112" s="67">
        <f>D113-D114</f>
        <v>0</v>
      </c>
      <c r="E112" s="143">
        <f>E113-E114</f>
        <v>0</v>
      </c>
      <c r="F112" s="70">
        <f>F113-F114</f>
        <v>0</v>
      </c>
    </row>
    <row r="113" spans="1:8" s="8" customFormat="1" ht="22.5" x14ac:dyDescent="0.2">
      <c r="A113" s="170" t="s">
        <v>194</v>
      </c>
      <c r="B113" s="27" t="s">
        <v>39</v>
      </c>
      <c r="C113" s="26" t="s">
        <v>34</v>
      </c>
      <c r="D113" s="71"/>
      <c r="E113" s="76"/>
      <c r="F113" s="59">
        <f>D113+E113</f>
        <v>0</v>
      </c>
    </row>
    <row r="114" spans="1:8" s="8" customFormat="1" ht="11.25" x14ac:dyDescent="0.2">
      <c r="A114" s="170" t="s">
        <v>153</v>
      </c>
      <c r="B114" s="25" t="s">
        <v>40</v>
      </c>
      <c r="C114" s="26" t="s">
        <v>156</v>
      </c>
      <c r="D114" s="72"/>
      <c r="E114" s="77"/>
      <c r="F114" s="75">
        <f>D114+E114</f>
        <v>0</v>
      </c>
    </row>
    <row r="115" spans="1:8" s="8" customFormat="1" ht="12" x14ac:dyDescent="0.2">
      <c r="A115" s="159" t="s">
        <v>42</v>
      </c>
      <c r="B115" s="25" t="s">
        <v>43</v>
      </c>
      <c r="C115" s="26"/>
      <c r="D115" s="60">
        <f>D116-D117</f>
        <v>2544312.61</v>
      </c>
      <c r="E115" s="65">
        <f>E116-E117</f>
        <v>0</v>
      </c>
      <c r="F115" s="61">
        <f>F116-F117</f>
        <v>2544312.61</v>
      </c>
    </row>
    <row r="116" spans="1:8" s="8" customFormat="1" ht="22.5" x14ac:dyDescent="0.2">
      <c r="A116" s="170" t="s">
        <v>193</v>
      </c>
      <c r="B116" s="27" t="s">
        <v>44</v>
      </c>
      <c r="C116" s="26" t="s">
        <v>38</v>
      </c>
      <c r="D116" s="71">
        <v>47787569.049999997</v>
      </c>
      <c r="E116" s="76"/>
      <c r="F116" s="59">
        <f>D116+E116</f>
        <v>47787569.049999997</v>
      </c>
    </row>
    <row r="117" spans="1:8" s="8" customFormat="1" ht="11.25" x14ac:dyDescent="0.2">
      <c r="A117" s="170" t="s">
        <v>154</v>
      </c>
      <c r="B117" s="25" t="s">
        <v>45</v>
      </c>
      <c r="C117" s="41" t="s">
        <v>274</v>
      </c>
      <c r="D117" s="71">
        <v>45243256.439999998</v>
      </c>
      <c r="E117" s="76"/>
      <c r="F117" s="59">
        <f>D117+E117</f>
        <v>45243256.439999998</v>
      </c>
    </row>
    <row r="118" spans="1:8" s="8" customFormat="1" ht="12" x14ac:dyDescent="0.2">
      <c r="A118" s="159" t="s">
        <v>111</v>
      </c>
      <c r="B118" s="27" t="s">
        <v>47</v>
      </c>
      <c r="C118" s="26"/>
      <c r="D118" s="60">
        <f>D119-D128</f>
        <v>5281561.7300000004</v>
      </c>
      <c r="E118" s="65">
        <f>E119-E128</f>
        <v>0</v>
      </c>
      <c r="F118" s="61">
        <f>F119-F128</f>
        <v>5281561.7300000004</v>
      </c>
    </row>
    <row r="119" spans="1:8" s="8" customFormat="1" ht="33.75" x14ac:dyDescent="0.2">
      <c r="A119" s="170" t="s">
        <v>192</v>
      </c>
      <c r="B119" s="27" t="s">
        <v>48</v>
      </c>
      <c r="C119" s="26" t="s">
        <v>49</v>
      </c>
      <c r="D119" s="71">
        <v>28396694.32</v>
      </c>
      <c r="E119" s="71"/>
      <c r="F119" s="184">
        <f>D119+E119</f>
        <v>28396694.32</v>
      </c>
    </row>
    <row r="120" spans="1:8" s="8" customFormat="1" ht="11.25" x14ac:dyDescent="0.2">
      <c r="A120" s="189"/>
      <c r="B120" s="190"/>
      <c r="C120" s="191"/>
      <c r="D120" s="192"/>
      <c r="E120" s="192"/>
      <c r="F120" s="193">
        <f>D120+E120</f>
        <v>0</v>
      </c>
      <c r="G120" s="194"/>
      <c r="H120" s="194"/>
    </row>
    <row r="121" spans="1:8" s="8" customFormat="1" ht="0.75" customHeight="1" thickBot="1" x14ac:dyDescent="0.25">
      <c r="A121" s="142"/>
      <c r="B121" s="133"/>
      <c r="C121" s="134"/>
      <c r="D121" s="78"/>
      <c r="E121" s="78"/>
      <c r="F121" s="64"/>
    </row>
    <row r="122" spans="1:8" s="8" customFormat="1" ht="12" customHeight="1" x14ac:dyDescent="0.2"/>
    <row r="123" spans="1:8" s="8" customFormat="1" ht="12" customHeight="1" x14ac:dyDescent="0.2">
      <c r="A123" s="42"/>
      <c r="B123" s="37"/>
      <c r="C123" s="37"/>
      <c r="D123" s="38"/>
      <c r="E123" s="253" t="s">
        <v>56</v>
      </c>
      <c r="F123" s="253"/>
    </row>
    <row r="124" spans="1:8" s="8" customFormat="1" ht="12" customHeight="1" x14ac:dyDescent="0.2">
      <c r="A124" s="233" t="s">
        <v>2</v>
      </c>
      <c r="B124" s="236" t="s">
        <v>97</v>
      </c>
      <c r="C124" s="236" t="s">
        <v>98</v>
      </c>
      <c r="D124" s="236" t="s">
        <v>99</v>
      </c>
      <c r="E124" s="239" t="s">
        <v>105</v>
      </c>
      <c r="F124" s="230" t="s">
        <v>3</v>
      </c>
    </row>
    <row r="125" spans="1:8" s="8" customFormat="1" ht="12" customHeight="1" x14ac:dyDescent="0.2">
      <c r="A125" s="234"/>
      <c r="B125" s="237"/>
      <c r="C125" s="237"/>
      <c r="D125" s="237"/>
      <c r="E125" s="240"/>
      <c r="F125" s="231"/>
    </row>
    <row r="126" spans="1:8" s="8" customFormat="1" ht="12" customHeight="1" x14ac:dyDescent="0.2">
      <c r="A126" s="235"/>
      <c r="B126" s="238"/>
      <c r="C126" s="238"/>
      <c r="D126" s="238"/>
      <c r="E126" s="241"/>
      <c r="F126" s="232"/>
    </row>
    <row r="127" spans="1:8" s="8" customFormat="1" ht="12" customHeight="1" thickBot="1" x14ac:dyDescent="0.25">
      <c r="A127" s="20">
        <v>1</v>
      </c>
      <c r="B127" s="21">
        <v>2</v>
      </c>
      <c r="C127" s="21">
        <v>3</v>
      </c>
      <c r="D127" s="22">
        <v>4</v>
      </c>
      <c r="E127" s="1" t="s">
        <v>4</v>
      </c>
      <c r="F127" s="1" t="s">
        <v>5</v>
      </c>
    </row>
    <row r="128" spans="1:8" s="8" customFormat="1" ht="22.5" x14ac:dyDescent="0.2">
      <c r="A128" s="178" t="s">
        <v>186</v>
      </c>
      <c r="B128" s="23" t="s">
        <v>50</v>
      </c>
      <c r="C128" s="24" t="s">
        <v>51</v>
      </c>
      <c r="D128" s="148">
        <v>23115132.59</v>
      </c>
      <c r="E128" s="148"/>
      <c r="F128" s="185">
        <f>D128+E128</f>
        <v>23115132.59</v>
      </c>
    </row>
    <row r="129" spans="1:8" s="8" customFormat="1" ht="12" customHeight="1" x14ac:dyDescent="0.2">
      <c r="A129" s="189"/>
      <c r="B129" s="190"/>
      <c r="C129" s="191"/>
      <c r="D129" s="192"/>
      <c r="E129" s="192"/>
      <c r="F129" s="193">
        <f>D129+E129</f>
        <v>0</v>
      </c>
      <c r="G129" s="194"/>
      <c r="H129" s="194"/>
    </row>
    <row r="130" spans="1:8" s="8" customFormat="1" ht="12" hidden="1" customHeight="1" x14ac:dyDescent="0.2">
      <c r="A130" s="173"/>
      <c r="B130" s="123"/>
      <c r="C130" s="124"/>
      <c r="D130" s="72"/>
      <c r="E130" s="72"/>
      <c r="F130" s="59"/>
    </row>
    <row r="131" spans="1:8" s="8" customFormat="1" ht="12" x14ac:dyDescent="0.2">
      <c r="A131" s="179" t="s">
        <v>223</v>
      </c>
      <c r="B131" s="25" t="s">
        <v>114</v>
      </c>
      <c r="C131" s="51"/>
      <c r="D131" s="60">
        <f>D132-D133</f>
        <v>-30000</v>
      </c>
      <c r="E131" s="60">
        <f>E132-E133</f>
        <v>0</v>
      </c>
      <c r="F131" s="61">
        <f>F132-F133</f>
        <v>-30000</v>
      </c>
    </row>
    <row r="132" spans="1:8" s="8" customFormat="1" ht="22.5" x14ac:dyDescent="0.2">
      <c r="A132" s="180" t="s">
        <v>218</v>
      </c>
      <c r="B132" s="27" t="s">
        <v>115</v>
      </c>
      <c r="C132" s="39" t="s">
        <v>224</v>
      </c>
      <c r="D132" s="71">
        <v>3476893.68</v>
      </c>
      <c r="E132" s="71"/>
      <c r="F132" s="59">
        <f>D132+E132</f>
        <v>3476893.68</v>
      </c>
    </row>
    <row r="133" spans="1:8" s="8" customFormat="1" ht="11.25" x14ac:dyDescent="0.2">
      <c r="A133" s="180" t="s">
        <v>219</v>
      </c>
      <c r="B133" s="25" t="s">
        <v>116</v>
      </c>
      <c r="C133" s="51" t="s">
        <v>225</v>
      </c>
      <c r="D133" s="72">
        <v>3506893.68</v>
      </c>
      <c r="E133" s="72"/>
      <c r="F133" s="75">
        <f>D133+E133</f>
        <v>3506893.68</v>
      </c>
    </row>
    <row r="134" spans="1:8" s="8" customFormat="1" ht="12" x14ac:dyDescent="0.2">
      <c r="A134" s="179" t="s">
        <v>226</v>
      </c>
      <c r="B134" s="27" t="s">
        <v>227</v>
      </c>
      <c r="C134" s="26"/>
      <c r="D134" s="187">
        <f>D135-D136</f>
        <v>0</v>
      </c>
      <c r="E134" s="187">
        <f>E135-E136</f>
        <v>0</v>
      </c>
      <c r="F134" s="188">
        <f>F135-F136</f>
        <v>0</v>
      </c>
    </row>
    <row r="135" spans="1:8" s="8" customFormat="1" ht="22.5" x14ac:dyDescent="0.2">
      <c r="A135" s="180" t="s">
        <v>228</v>
      </c>
      <c r="B135" s="27" t="s">
        <v>229</v>
      </c>
      <c r="C135" s="26" t="s">
        <v>47</v>
      </c>
      <c r="D135" s="71"/>
      <c r="E135" s="71"/>
      <c r="F135" s="75">
        <f>D135+E135</f>
        <v>0</v>
      </c>
    </row>
    <row r="136" spans="1:8" s="8" customFormat="1" ht="11.25" x14ac:dyDescent="0.2">
      <c r="A136" s="180" t="s">
        <v>232</v>
      </c>
      <c r="B136" s="27" t="s">
        <v>230</v>
      </c>
      <c r="C136" s="26" t="s">
        <v>231</v>
      </c>
      <c r="D136" s="71"/>
      <c r="E136" s="71"/>
      <c r="F136" s="75">
        <f>D136+E136</f>
        <v>0</v>
      </c>
    </row>
    <row r="137" spans="1:8" s="8" customFormat="1" ht="24" x14ac:dyDescent="0.2">
      <c r="A137" s="172" t="s">
        <v>169</v>
      </c>
      <c r="B137" s="27" t="s">
        <v>52</v>
      </c>
      <c r="C137" s="26"/>
      <c r="D137" s="116">
        <f>D138-D139</f>
        <v>0</v>
      </c>
      <c r="E137" s="116">
        <f>E138-E139</f>
        <v>0</v>
      </c>
      <c r="F137" s="117">
        <f>F138-F139</f>
        <v>0</v>
      </c>
    </row>
    <row r="138" spans="1:8" s="8" customFormat="1" ht="22.5" x14ac:dyDescent="0.2">
      <c r="A138" s="170" t="s">
        <v>196</v>
      </c>
      <c r="B138" s="27" t="s">
        <v>187</v>
      </c>
      <c r="C138" s="26" t="s">
        <v>158</v>
      </c>
      <c r="D138" s="71"/>
      <c r="E138" s="71"/>
      <c r="F138" s="59">
        <f>D138+E138</f>
        <v>0</v>
      </c>
    </row>
    <row r="139" spans="1:8" s="8" customFormat="1" ht="11.25" x14ac:dyDescent="0.2">
      <c r="A139" s="170" t="s">
        <v>155</v>
      </c>
      <c r="B139" s="27" t="s">
        <v>188</v>
      </c>
      <c r="C139" s="26" t="s">
        <v>158</v>
      </c>
      <c r="D139" s="71"/>
      <c r="E139" s="71"/>
      <c r="F139" s="75">
        <f>D139+E139</f>
        <v>0</v>
      </c>
    </row>
    <row r="140" spans="1:8" s="8" customFormat="1" ht="12" x14ac:dyDescent="0.2">
      <c r="A140" s="159" t="s">
        <v>233</v>
      </c>
      <c r="B140" s="27" t="s">
        <v>234</v>
      </c>
      <c r="C140" s="26"/>
      <c r="D140" s="187">
        <f>D141-D142</f>
        <v>0</v>
      </c>
      <c r="E140" s="187">
        <f>E141-E142</f>
        <v>0</v>
      </c>
      <c r="F140" s="188">
        <f>F141-F142</f>
        <v>0</v>
      </c>
    </row>
    <row r="141" spans="1:8" s="8" customFormat="1" ht="22.5" x14ac:dyDescent="0.2">
      <c r="A141" s="170" t="s">
        <v>196</v>
      </c>
      <c r="B141" s="27" t="s">
        <v>235</v>
      </c>
      <c r="C141" s="26" t="s">
        <v>158</v>
      </c>
      <c r="D141" s="71"/>
      <c r="E141" s="71"/>
      <c r="F141" s="75">
        <f>D141+E141</f>
        <v>0</v>
      </c>
    </row>
    <row r="142" spans="1:8" s="8" customFormat="1" ht="11.25" x14ac:dyDescent="0.2">
      <c r="A142" s="170" t="s">
        <v>155</v>
      </c>
      <c r="B142" s="27" t="s">
        <v>236</v>
      </c>
      <c r="C142" s="26" t="s">
        <v>158</v>
      </c>
      <c r="D142" s="71"/>
      <c r="E142" s="71"/>
      <c r="F142" s="75">
        <f>D142+E142</f>
        <v>0</v>
      </c>
    </row>
    <row r="143" spans="1:8" s="8" customFormat="1" ht="12" x14ac:dyDescent="0.2">
      <c r="A143" s="159" t="s">
        <v>159</v>
      </c>
      <c r="B143" s="25" t="s">
        <v>160</v>
      </c>
      <c r="C143" s="26" t="s">
        <v>158</v>
      </c>
      <c r="D143" s="72">
        <v>-302563.46999999997</v>
      </c>
      <c r="E143" s="72"/>
      <c r="F143" s="75">
        <f>D143+E143</f>
        <v>-302563.46999999997</v>
      </c>
    </row>
    <row r="144" spans="1:8" s="8" customFormat="1" ht="24" x14ac:dyDescent="0.2">
      <c r="A144" s="181" t="s">
        <v>189</v>
      </c>
      <c r="B144" s="25" t="s">
        <v>37</v>
      </c>
      <c r="C144" s="26"/>
      <c r="D144" s="73">
        <f>D145-D170</f>
        <v>-405505657.12</v>
      </c>
      <c r="E144" s="110">
        <f>E145-E170</f>
        <v>0</v>
      </c>
      <c r="F144" s="74">
        <f>F145-F170</f>
        <v>-405505657.12</v>
      </c>
    </row>
    <row r="145" spans="1:9" s="8" customFormat="1" ht="22.5" x14ac:dyDescent="0.2">
      <c r="A145" s="177" t="s">
        <v>190</v>
      </c>
      <c r="B145" s="28" t="s">
        <v>41</v>
      </c>
      <c r="C145" s="29"/>
      <c r="D145" s="118">
        <f>D146+D149+D152+D161+D164+D167</f>
        <v>-376928937.82999998</v>
      </c>
      <c r="E145" s="118">
        <f>E146+E149+E152+E161+E164+E167</f>
        <v>-3614326.1</v>
      </c>
      <c r="F145" s="119">
        <f>F146+F149+F152+F161+F164+F167</f>
        <v>-380543263.93000001</v>
      </c>
    </row>
    <row r="146" spans="1:9" s="8" customFormat="1" ht="12" x14ac:dyDescent="0.2">
      <c r="A146" s="172" t="s">
        <v>191</v>
      </c>
      <c r="B146" s="25" t="s">
        <v>46</v>
      </c>
      <c r="C146" s="41"/>
      <c r="D146" s="60">
        <f>D147-D148</f>
        <v>-370576089.26999998</v>
      </c>
      <c r="E146" s="65">
        <f>E147-E148</f>
        <v>-3614326.1</v>
      </c>
      <c r="F146" s="61">
        <f>F147-F148</f>
        <v>-374190415.37</v>
      </c>
    </row>
    <row r="147" spans="1:9" s="8" customFormat="1" ht="22.5" x14ac:dyDescent="0.2">
      <c r="A147" s="170" t="s">
        <v>197</v>
      </c>
      <c r="B147" s="27" t="s">
        <v>162</v>
      </c>
      <c r="C147" s="26" t="s">
        <v>53</v>
      </c>
      <c r="D147" s="71">
        <v>364248.79</v>
      </c>
      <c r="E147" s="76">
        <v>426882.93</v>
      </c>
      <c r="F147" s="59">
        <f>D147+E147</f>
        <v>791131.72</v>
      </c>
    </row>
    <row r="148" spans="1:9" s="8" customFormat="1" ht="11.25" x14ac:dyDescent="0.2">
      <c r="A148" s="178" t="s">
        <v>198</v>
      </c>
      <c r="B148" s="25" t="s">
        <v>163</v>
      </c>
      <c r="C148" s="41" t="s">
        <v>54</v>
      </c>
      <c r="D148" s="72">
        <v>370940338.06</v>
      </c>
      <c r="E148" s="147">
        <v>4041209.03</v>
      </c>
      <c r="F148" s="75">
        <f>D148+E148</f>
        <v>374981547.08999997</v>
      </c>
    </row>
    <row r="149" spans="1:9" s="8" customFormat="1" ht="12" x14ac:dyDescent="0.2">
      <c r="A149" s="172" t="s">
        <v>161</v>
      </c>
      <c r="B149" s="27" t="s">
        <v>51</v>
      </c>
      <c r="C149" s="26"/>
      <c r="D149" s="67">
        <f>D150-D151</f>
        <v>0</v>
      </c>
      <c r="E149" s="89">
        <f>E150-E151</f>
        <v>0</v>
      </c>
      <c r="F149" s="70">
        <f>F150-F151</f>
        <v>0</v>
      </c>
    </row>
    <row r="150" spans="1:9" s="8" customFormat="1" ht="33.75" x14ac:dyDescent="0.2">
      <c r="A150" s="178" t="s">
        <v>199</v>
      </c>
      <c r="B150" s="27" t="s">
        <v>58</v>
      </c>
      <c r="C150" s="26" t="s">
        <v>55</v>
      </c>
      <c r="D150" s="71"/>
      <c r="E150" s="83"/>
      <c r="F150" s="59">
        <f>D150+E150</f>
        <v>0</v>
      </c>
    </row>
    <row r="151" spans="1:9" s="8" customFormat="1" ht="22.5" x14ac:dyDescent="0.2">
      <c r="A151" s="178" t="s">
        <v>200</v>
      </c>
      <c r="B151" s="27" t="s">
        <v>60</v>
      </c>
      <c r="C151" s="26" t="s">
        <v>57</v>
      </c>
      <c r="D151" s="71"/>
      <c r="E151" s="83"/>
      <c r="F151" s="75">
        <f>D151+E151</f>
        <v>0</v>
      </c>
    </row>
    <row r="152" spans="1:9" s="8" customFormat="1" ht="24" x14ac:dyDescent="0.2">
      <c r="A152" s="172" t="s">
        <v>201</v>
      </c>
      <c r="B152" s="25" t="s">
        <v>157</v>
      </c>
      <c r="C152" s="26"/>
      <c r="D152" s="60">
        <f>D153-D154</f>
        <v>0</v>
      </c>
      <c r="E152" s="81">
        <f>E153-E154</f>
        <v>0</v>
      </c>
      <c r="F152" s="70">
        <f>F153-F154</f>
        <v>0</v>
      </c>
    </row>
    <row r="153" spans="1:9" s="8" customFormat="1" ht="33.75" x14ac:dyDescent="0.2">
      <c r="A153" s="170" t="s">
        <v>202</v>
      </c>
      <c r="B153" s="27" t="s">
        <v>203</v>
      </c>
      <c r="C153" s="26" t="s">
        <v>59</v>
      </c>
      <c r="D153" s="71"/>
      <c r="E153" s="76"/>
      <c r="F153" s="59">
        <f>D153+E153</f>
        <v>0</v>
      </c>
    </row>
    <row r="154" spans="1:9" s="8" customFormat="1" ht="23.25" thickBot="1" x14ac:dyDescent="0.25">
      <c r="A154" s="178" t="s">
        <v>205</v>
      </c>
      <c r="B154" s="30" t="s">
        <v>204</v>
      </c>
      <c r="C154" s="31" t="s">
        <v>61</v>
      </c>
      <c r="D154" s="78"/>
      <c r="E154" s="88"/>
      <c r="F154" s="64">
        <f>D154+E154</f>
        <v>0</v>
      </c>
      <c r="I154" s="50"/>
    </row>
    <row r="155" spans="1:9" s="8" customFormat="1" ht="11.25" x14ac:dyDescent="0.2">
      <c r="I155" s="50"/>
    </row>
    <row r="156" spans="1:9" s="8" customFormat="1" ht="12.75" x14ac:dyDescent="0.2">
      <c r="A156" s="42"/>
      <c r="B156" s="37"/>
      <c r="C156" s="37"/>
      <c r="D156" s="38"/>
      <c r="E156" s="243" t="s">
        <v>113</v>
      </c>
      <c r="F156" s="243"/>
      <c r="I156" s="50"/>
    </row>
    <row r="157" spans="1:9" s="8" customFormat="1" ht="11.25" x14ac:dyDescent="0.2">
      <c r="A157" s="233" t="s">
        <v>2</v>
      </c>
      <c r="B157" s="236" t="s">
        <v>97</v>
      </c>
      <c r="C157" s="236" t="s">
        <v>98</v>
      </c>
      <c r="D157" s="236" t="s">
        <v>99</v>
      </c>
      <c r="E157" s="239" t="s">
        <v>105</v>
      </c>
      <c r="F157" s="230" t="s">
        <v>3</v>
      </c>
      <c r="I157" s="50"/>
    </row>
    <row r="158" spans="1:9" s="8" customFormat="1" ht="11.25" x14ac:dyDescent="0.2">
      <c r="A158" s="234"/>
      <c r="B158" s="237"/>
      <c r="C158" s="237"/>
      <c r="D158" s="237"/>
      <c r="E158" s="240"/>
      <c r="F158" s="231"/>
      <c r="I158" s="50"/>
    </row>
    <row r="159" spans="1:9" s="8" customFormat="1" ht="11.25" x14ac:dyDescent="0.2">
      <c r="A159" s="235"/>
      <c r="B159" s="238"/>
      <c r="C159" s="238"/>
      <c r="D159" s="238"/>
      <c r="E159" s="241"/>
      <c r="F159" s="232"/>
      <c r="I159" s="50"/>
    </row>
    <row r="160" spans="1:9" s="8" customFormat="1" ht="12" thickBot="1" x14ac:dyDescent="0.25">
      <c r="A160" s="20">
        <v>1</v>
      </c>
      <c r="B160" s="21">
        <v>2</v>
      </c>
      <c r="C160" s="21">
        <v>3</v>
      </c>
      <c r="D160" s="22">
        <v>4</v>
      </c>
      <c r="E160" s="1" t="s">
        <v>4</v>
      </c>
      <c r="F160" s="1" t="s">
        <v>5</v>
      </c>
      <c r="I160" s="50"/>
    </row>
    <row r="161" spans="1:7" s="8" customFormat="1" ht="12" x14ac:dyDescent="0.2">
      <c r="A161" s="172" t="s">
        <v>206</v>
      </c>
      <c r="B161" s="23" t="s">
        <v>62</v>
      </c>
      <c r="C161" s="24"/>
      <c r="D161" s="68">
        <f>D162-D163</f>
        <v>0</v>
      </c>
      <c r="E161" s="111">
        <f>E162-E163</f>
        <v>0</v>
      </c>
      <c r="F161" s="69">
        <f>F162-F163</f>
        <v>0</v>
      </c>
    </row>
    <row r="162" spans="1:7" s="8" customFormat="1" ht="33.75" x14ac:dyDescent="0.2">
      <c r="A162" s="170" t="s">
        <v>207</v>
      </c>
      <c r="B162" s="27" t="s">
        <v>63</v>
      </c>
      <c r="C162" s="26" t="s">
        <v>64</v>
      </c>
      <c r="D162" s="71"/>
      <c r="E162" s="83"/>
      <c r="F162" s="59">
        <f>D162+E162</f>
        <v>0</v>
      </c>
    </row>
    <row r="163" spans="1:7" s="8" customFormat="1" ht="22.5" x14ac:dyDescent="0.2">
      <c r="A163" s="178" t="s">
        <v>208</v>
      </c>
      <c r="B163" s="28" t="s">
        <v>65</v>
      </c>
      <c r="C163" s="29" t="s">
        <v>66</v>
      </c>
      <c r="D163" s="72"/>
      <c r="E163" s="82"/>
      <c r="F163" s="59">
        <f>D163+E163</f>
        <v>0</v>
      </c>
    </row>
    <row r="164" spans="1:7" s="8" customFormat="1" ht="12" x14ac:dyDescent="0.2">
      <c r="A164" s="172" t="s">
        <v>112</v>
      </c>
      <c r="B164" s="28" t="s">
        <v>67</v>
      </c>
      <c r="C164" s="43"/>
      <c r="D164" s="84">
        <f>D165-D166</f>
        <v>0</v>
      </c>
      <c r="E164" s="85">
        <f>E165-E166</f>
        <v>0</v>
      </c>
      <c r="F164" s="155">
        <f>F165-F166</f>
        <v>0</v>
      </c>
    </row>
    <row r="165" spans="1:7" s="8" customFormat="1" ht="22.5" x14ac:dyDescent="0.2">
      <c r="A165" s="182" t="s">
        <v>209</v>
      </c>
      <c r="B165" s="156" t="s">
        <v>68</v>
      </c>
      <c r="C165" s="51" t="s">
        <v>69</v>
      </c>
      <c r="D165" s="147"/>
      <c r="E165" s="82"/>
      <c r="F165" s="75">
        <f>D165+E165</f>
        <v>0</v>
      </c>
    </row>
    <row r="166" spans="1:7" s="8" customFormat="1" ht="11.25" x14ac:dyDescent="0.2">
      <c r="A166" s="178" t="s">
        <v>165</v>
      </c>
      <c r="B166" s="27" t="s">
        <v>70</v>
      </c>
      <c r="C166" s="39" t="s">
        <v>71</v>
      </c>
      <c r="D166" s="86"/>
      <c r="E166" s="87"/>
      <c r="F166" s="59">
        <f>D166+E166</f>
        <v>0</v>
      </c>
    </row>
    <row r="167" spans="1:7" s="8" customFormat="1" ht="12" x14ac:dyDescent="0.2">
      <c r="A167" s="179" t="s">
        <v>210</v>
      </c>
      <c r="B167" s="27" t="s">
        <v>72</v>
      </c>
      <c r="C167" s="51"/>
      <c r="D167" s="60">
        <f>D168-D169</f>
        <v>-6352848.5599999996</v>
      </c>
      <c r="E167" s="81">
        <f>E168-E169</f>
        <v>0</v>
      </c>
      <c r="F167" s="61">
        <f>F168-F169</f>
        <v>-6352848.5599999996</v>
      </c>
    </row>
    <row r="168" spans="1:7" s="8" customFormat="1" ht="22.5" x14ac:dyDescent="0.2">
      <c r="A168" s="170" t="s">
        <v>211</v>
      </c>
      <c r="B168" s="27" t="s">
        <v>73</v>
      </c>
      <c r="C168" s="26" t="s">
        <v>74</v>
      </c>
      <c r="D168" s="71">
        <v>12472912.859999999</v>
      </c>
      <c r="E168" s="83"/>
      <c r="F168" s="59">
        <f>D168+E168</f>
        <v>12472912.859999999</v>
      </c>
    </row>
    <row r="169" spans="1:7" s="8" customFormat="1" ht="11.25" x14ac:dyDescent="0.2">
      <c r="A169" s="170" t="s">
        <v>164</v>
      </c>
      <c r="B169" s="25" t="s">
        <v>75</v>
      </c>
      <c r="C169" s="41" t="s">
        <v>76</v>
      </c>
      <c r="D169" s="72">
        <v>18825761.420000002</v>
      </c>
      <c r="E169" s="82"/>
      <c r="F169" s="75">
        <f>D169+E169</f>
        <v>18825761.420000002</v>
      </c>
    </row>
    <row r="170" spans="1:7" s="8" customFormat="1" ht="33.75" x14ac:dyDescent="0.2">
      <c r="A170" s="183" t="s">
        <v>241</v>
      </c>
      <c r="B170" s="27" t="s">
        <v>53</v>
      </c>
      <c r="C170" s="26"/>
      <c r="D170" s="79">
        <f>D171+D174+D177+D186+D187</f>
        <v>28576719.289999999</v>
      </c>
      <c r="E170" s="79">
        <f>E171+E174+E177+E186+E187</f>
        <v>-3614326.1</v>
      </c>
      <c r="F170" s="74">
        <f>F171+F174+F177+F186+F187</f>
        <v>24962393.190000001</v>
      </c>
    </row>
    <row r="171" spans="1:7" s="8" customFormat="1" ht="24" x14ac:dyDescent="0.2">
      <c r="A171" s="159" t="s">
        <v>212</v>
      </c>
      <c r="B171" s="27" t="s">
        <v>55</v>
      </c>
      <c r="C171" s="26"/>
      <c r="D171" s="67">
        <f>D172-D173</f>
        <v>0</v>
      </c>
      <c r="E171" s="89">
        <f>E172-E173</f>
        <v>0</v>
      </c>
      <c r="F171" s="61">
        <f>F172-F173</f>
        <v>0</v>
      </c>
    </row>
    <row r="172" spans="1:7" s="8" customFormat="1" ht="33.75" x14ac:dyDescent="0.2">
      <c r="A172" s="170" t="s">
        <v>213</v>
      </c>
      <c r="B172" s="27" t="s">
        <v>77</v>
      </c>
      <c r="C172" s="26" t="s">
        <v>78</v>
      </c>
      <c r="D172" s="71"/>
      <c r="E172" s="83"/>
      <c r="F172" s="59">
        <f>D172+E172</f>
        <v>0</v>
      </c>
      <c r="G172" s="44"/>
    </row>
    <row r="173" spans="1:7" s="8" customFormat="1" ht="22.5" x14ac:dyDescent="0.2">
      <c r="A173" s="170" t="s">
        <v>214</v>
      </c>
      <c r="B173" s="25" t="s">
        <v>79</v>
      </c>
      <c r="C173" s="41" t="s">
        <v>80</v>
      </c>
      <c r="D173" s="72"/>
      <c r="E173" s="82"/>
      <c r="F173" s="75">
        <f>D173+E173</f>
        <v>0</v>
      </c>
    </row>
    <row r="174" spans="1:7" s="8" customFormat="1" ht="24" x14ac:dyDescent="0.2">
      <c r="A174" s="159" t="s">
        <v>215</v>
      </c>
      <c r="B174" s="27" t="s">
        <v>59</v>
      </c>
      <c r="C174" s="26"/>
      <c r="D174" s="67">
        <f>D175-D176</f>
        <v>0</v>
      </c>
      <c r="E174" s="89">
        <f>E175-E176</f>
        <v>0</v>
      </c>
      <c r="F174" s="70">
        <f>F175-F176</f>
        <v>0</v>
      </c>
    </row>
    <row r="175" spans="1:7" s="8" customFormat="1" ht="33.75" x14ac:dyDescent="0.2">
      <c r="A175" s="170" t="s">
        <v>256</v>
      </c>
      <c r="B175" s="27" t="s">
        <v>81</v>
      </c>
      <c r="C175" s="26" t="s">
        <v>82</v>
      </c>
      <c r="D175" s="71"/>
      <c r="E175" s="83"/>
      <c r="F175" s="59">
        <f>D175+E175</f>
        <v>0</v>
      </c>
      <c r="G175" s="44"/>
    </row>
    <row r="176" spans="1:7" s="8" customFormat="1" ht="22.5" x14ac:dyDescent="0.2">
      <c r="A176" s="178" t="s">
        <v>216</v>
      </c>
      <c r="B176" s="25" t="s">
        <v>83</v>
      </c>
      <c r="C176" s="26" t="s">
        <v>84</v>
      </c>
      <c r="D176" s="72"/>
      <c r="E176" s="82"/>
      <c r="F176" s="59">
        <f>D176+E176</f>
        <v>0</v>
      </c>
    </row>
    <row r="177" spans="1:8" s="8" customFormat="1" ht="12" x14ac:dyDescent="0.2">
      <c r="A177" s="172" t="s">
        <v>104</v>
      </c>
      <c r="B177" s="25" t="s">
        <v>64</v>
      </c>
      <c r="C177" s="26"/>
      <c r="D177" s="60">
        <f>D178-D179</f>
        <v>1402487.1</v>
      </c>
      <c r="E177" s="81">
        <f>E178-E179</f>
        <v>-3614326.1</v>
      </c>
      <c r="F177" s="61">
        <f>F178-F179</f>
        <v>-2211839</v>
      </c>
    </row>
    <row r="178" spans="1:8" s="8" customFormat="1" ht="22.5" x14ac:dyDescent="0.2">
      <c r="A178" s="180" t="s">
        <v>217</v>
      </c>
      <c r="B178" s="25" t="s">
        <v>85</v>
      </c>
      <c r="C178" s="41" t="s">
        <v>86</v>
      </c>
      <c r="D178" s="72">
        <v>484998644.69999999</v>
      </c>
      <c r="E178" s="82">
        <v>426882.93</v>
      </c>
      <c r="F178" s="75">
        <f>D178+E178</f>
        <v>485425527.63</v>
      </c>
      <c r="G178" s="44"/>
    </row>
    <row r="179" spans="1:8" s="8" customFormat="1" ht="12" thickBot="1" x14ac:dyDescent="0.25">
      <c r="A179" s="178" t="s">
        <v>168</v>
      </c>
      <c r="B179" s="30" t="s">
        <v>87</v>
      </c>
      <c r="C179" s="112" t="s">
        <v>88</v>
      </c>
      <c r="D179" s="78">
        <v>483596157.60000002</v>
      </c>
      <c r="E179" s="78">
        <v>4041209.03</v>
      </c>
      <c r="F179" s="64">
        <f>D179+E179</f>
        <v>487637366.63</v>
      </c>
      <c r="G179" s="44"/>
    </row>
    <row r="180" spans="1:8" s="8" customFormat="1" ht="12" customHeight="1" x14ac:dyDescent="0.2">
      <c r="G180" s="44"/>
    </row>
    <row r="181" spans="1:8" s="8" customFormat="1" ht="12" customHeight="1" x14ac:dyDescent="0.2">
      <c r="A181" s="42"/>
      <c r="B181" s="37"/>
      <c r="C181" s="37"/>
      <c r="D181" s="38"/>
      <c r="E181" s="243" t="s">
        <v>121</v>
      </c>
      <c r="F181" s="243"/>
      <c r="G181" s="44"/>
    </row>
    <row r="182" spans="1:8" s="8" customFormat="1" ht="12" customHeight="1" x14ac:dyDescent="0.2">
      <c r="A182" s="233" t="s">
        <v>2</v>
      </c>
      <c r="B182" s="236" t="s">
        <v>97</v>
      </c>
      <c r="C182" s="236" t="s">
        <v>98</v>
      </c>
      <c r="D182" s="236" t="s">
        <v>99</v>
      </c>
      <c r="E182" s="239" t="s">
        <v>105</v>
      </c>
      <c r="F182" s="230" t="s">
        <v>3</v>
      </c>
      <c r="G182" s="44"/>
    </row>
    <row r="183" spans="1:8" s="8" customFormat="1" ht="12" customHeight="1" x14ac:dyDescent="0.2">
      <c r="A183" s="234"/>
      <c r="B183" s="237"/>
      <c r="C183" s="237"/>
      <c r="D183" s="237"/>
      <c r="E183" s="240"/>
      <c r="F183" s="231"/>
      <c r="G183" s="44"/>
    </row>
    <row r="184" spans="1:8" s="8" customFormat="1" ht="12" customHeight="1" x14ac:dyDescent="0.2">
      <c r="A184" s="235"/>
      <c r="B184" s="238"/>
      <c r="C184" s="238"/>
      <c r="D184" s="238"/>
      <c r="E184" s="241"/>
      <c r="F184" s="232"/>
      <c r="G184" s="44"/>
    </row>
    <row r="185" spans="1:8" s="8" customFormat="1" ht="12" customHeight="1" thickBot="1" x14ac:dyDescent="0.25">
      <c r="A185" s="20">
        <v>1</v>
      </c>
      <c r="B185" s="21">
        <v>2</v>
      </c>
      <c r="C185" s="21">
        <v>3</v>
      </c>
      <c r="D185" s="22">
        <v>4</v>
      </c>
      <c r="E185" s="1" t="s">
        <v>4</v>
      </c>
      <c r="F185" s="1" t="s">
        <v>5</v>
      </c>
      <c r="G185" s="44"/>
    </row>
    <row r="186" spans="1:8" s="8" customFormat="1" ht="12" x14ac:dyDescent="0.2">
      <c r="A186" s="169" t="s">
        <v>166</v>
      </c>
      <c r="B186" s="23" t="s">
        <v>69</v>
      </c>
      <c r="C186" s="145" t="s">
        <v>158</v>
      </c>
      <c r="D186" s="148"/>
      <c r="E186" s="148"/>
      <c r="F186" s="149">
        <f>D186+E186</f>
        <v>0</v>
      </c>
      <c r="G186" s="44"/>
    </row>
    <row r="187" spans="1:8" s="8" customFormat="1" ht="12.75" thickBot="1" x14ac:dyDescent="0.25">
      <c r="A187" s="172" t="s">
        <v>167</v>
      </c>
      <c r="B187" s="30" t="s">
        <v>74</v>
      </c>
      <c r="C187" s="112" t="s">
        <v>158</v>
      </c>
      <c r="D187" s="78">
        <v>27174232.190000001</v>
      </c>
      <c r="E187" s="78"/>
      <c r="F187" s="64">
        <f>D187+E187</f>
        <v>27174232.190000001</v>
      </c>
      <c r="G187" s="44"/>
    </row>
    <row r="188" spans="1:8" s="8" customFormat="1" ht="8.25" customHeight="1" x14ac:dyDescent="0.2">
      <c r="A188" s="40"/>
      <c r="B188" s="34"/>
      <c r="C188" s="34"/>
      <c r="D188" s="34"/>
      <c r="E188" s="34"/>
      <c r="F188" s="34"/>
    </row>
    <row r="189" spans="1:8" s="8" customFormat="1" ht="11.25" customHeight="1" x14ac:dyDescent="0.2">
      <c r="A189" s="12"/>
      <c r="B189" s="34"/>
      <c r="C189" s="12"/>
      <c r="D189" s="45"/>
      <c r="E189" s="46"/>
      <c r="F189" s="46"/>
    </row>
    <row r="190" spans="1:8" s="8" customFormat="1" ht="11.25" x14ac:dyDescent="0.2">
      <c r="A190" s="12"/>
      <c r="B190" s="34"/>
      <c r="C190" s="12"/>
      <c r="D190" s="45"/>
      <c r="E190" s="97" t="s">
        <v>137</v>
      </c>
      <c r="F190" s="46"/>
    </row>
    <row r="191" spans="1:8" s="8" customFormat="1" ht="11.25" x14ac:dyDescent="0.2">
      <c r="A191" s="105" t="s">
        <v>147</v>
      </c>
      <c r="B191" s="254" t="s">
        <v>243</v>
      </c>
      <c r="C191" s="254"/>
      <c r="D191" s="254"/>
      <c r="E191" s="97" t="s">
        <v>138</v>
      </c>
      <c r="F191" s="37" t="s">
        <v>246</v>
      </c>
      <c r="G191" s="44"/>
      <c r="H191" s="44"/>
    </row>
    <row r="192" spans="1:8" s="8" customFormat="1" ht="11.25" x14ac:dyDescent="0.2">
      <c r="A192" s="101" t="s">
        <v>89</v>
      </c>
      <c r="B192" s="255" t="s">
        <v>90</v>
      </c>
      <c r="C192" s="255"/>
      <c r="D192" s="255"/>
      <c r="E192" s="34" t="s">
        <v>220</v>
      </c>
      <c r="F192" s="103" t="s">
        <v>90</v>
      </c>
      <c r="G192" s="102"/>
      <c r="H192" s="102"/>
    </row>
    <row r="193" spans="1:7" s="8" customFormat="1" ht="15" customHeight="1" x14ac:dyDescent="0.2">
      <c r="A193" s="12"/>
      <c r="B193" s="12"/>
      <c r="C193" s="12"/>
      <c r="D193" s="12"/>
      <c r="E193" s="46"/>
      <c r="F193" s="46"/>
    </row>
    <row r="194" spans="1:7" s="8" customFormat="1" ht="16.5" customHeight="1" x14ac:dyDescent="0.2">
      <c r="A194" s="92" t="s">
        <v>146</v>
      </c>
      <c r="B194" s="12"/>
      <c r="C194" s="12"/>
      <c r="D194" s="12"/>
      <c r="E194" s="46"/>
      <c r="F194" s="46"/>
    </row>
    <row r="195" spans="1:7" s="8" customFormat="1" ht="16.5" customHeight="1" x14ac:dyDescent="0.2">
      <c r="A195" s="92"/>
      <c r="B195" s="12"/>
      <c r="C195" s="12"/>
      <c r="D195" s="12"/>
      <c r="E195" s="46"/>
      <c r="F195" s="46"/>
    </row>
    <row r="196" spans="1:7" s="8" customFormat="1" ht="22.5" customHeight="1" x14ac:dyDescent="0.2">
      <c r="A196" s="261" t="s">
        <v>221</v>
      </c>
      <c r="B196" s="261"/>
      <c r="C196" s="261"/>
      <c r="D196" s="261"/>
      <c r="E196" s="257"/>
      <c r="F196" s="257"/>
    </row>
    <row r="197" spans="1:7" s="8" customFormat="1" ht="21.95" customHeight="1" x14ac:dyDescent="0.2">
      <c r="B197" s="262"/>
      <c r="C197" s="262"/>
      <c r="D197" s="262"/>
      <c r="E197" s="258" t="s">
        <v>139</v>
      </c>
      <c r="F197" s="259"/>
    </row>
    <row r="198" spans="1:7" x14ac:dyDescent="0.2">
      <c r="A198" s="12"/>
      <c r="B198" s="12"/>
      <c r="C198" s="12"/>
      <c r="D198" s="12"/>
      <c r="E198" s="46"/>
      <c r="F198" s="46"/>
      <c r="G198" s="6"/>
    </row>
    <row r="199" spans="1:7" ht="21.95" customHeight="1" x14ac:dyDescent="0.2">
      <c r="A199" s="260" t="s">
        <v>140</v>
      </c>
      <c r="B199" s="260"/>
      <c r="C199" s="260"/>
      <c r="D199" s="107"/>
      <c r="E199" s="109"/>
      <c r="F199" s="37"/>
      <c r="G199" s="6"/>
    </row>
    <row r="200" spans="1:7" ht="22.5" x14ac:dyDescent="0.2">
      <c r="A200" s="12"/>
      <c r="B200" s="12"/>
      <c r="C200" s="12"/>
      <c r="D200" s="98" t="s">
        <v>141</v>
      </c>
      <c r="E200" s="98" t="s">
        <v>142</v>
      </c>
      <c r="F200" s="98" t="s">
        <v>143</v>
      </c>
      <c r="G200" s="6"/>
    </row>
    <row r="201" spans="1:7" x14ac:dyDescent="0.2">
      <c r="A201" s="12"/>
      <c r="B201" s="12"/>
      <c r="C201" s="12"/>
      <c r="D201" s="99"/>
      <c r="E201" s="99"/>
      <c r="F201" s="99"/>
      <c r="G201" s="6"/>
    </row>
    <row r="202" spans="1:7" x14ac:dyDescent="0.2">
      <c r="A202" s="106" t="s">
        <v>144</v>
      </c>
      <c r="B202" s="263"/>
      <c r="C202" s="263"/>
      <c r="D202" s="100"/>
      <c r="E202" s="108"/>
      <c r="F202" s="108"/>
      <c r="G202" s="104"/>
    </row>
    <row r="203" spans="1:7" ht="22.5" customHeight="1" x14ac:dyDescent="0.2">
      <c r="A203" s="12"/>
      <c r="B203" s="256" t="s">
        <v>141</v>
      </c>
      <c r="C203" s="256"/>
      <c r="D203" s="98" t="s">
        <v>142</v>
      </c>
      <c r="E203" s="98" t="s">
        <v>222</v>
      </c>
      <c r="F203" s="98" t="s">
        <v>145</v>
      </c>
      <c r="G203" s="102"/>
    </row>
    <row r="204" spans="1:7" x14ac:dyDescent="0.2">
      <c r="A204" s="12"/>
      <c r="B204" s="12"/>
      <c r="C204" s="12"/>
      <c r="D204" s="99"/>
      <c r="E204" s="99"/>
      <c r="F204" s="99"/>
      <c r="G204" s="6"/>
    </row>
    <row r="205" spans="1:7" x14ac:dyDescent="0.2">
      <c r="A205" s="92" t="s">
        <v>146</v>
      </c>
      <c r="B205" s="12"/>
      <c r="C205" s="12"/>
      <c r="D205" s="45"/>
      <c r="E205" s="46"/>
      <c r="F205" s="46"/>
      <c r="G205" s="6"/>
    </row>
    <row r="206" spans="1:7" x14ac:dyDescent="0.2">
      <c r="A206" s="92"/>
      <c r="B206" s="12"/>
      <c r="C206" s="12"/>
      <c r="D206" s="45"/>
      <c r="E206" s="46"/>
      <c r="F206" s="46"/>
      <c r="G206" s="6"/>
    </row>
    <row r="207" spans="1:7" ht="15.75" thickBot="1" x14ac:dyDescent="0.25">
      <c r="D207" s="47"/>
      <c r="G207" s="6"/>
    </row>
    <row r="208" spans="1:7" ht="48" customHeight="1" thickTop="1" thickBot="1" x14ac:dyDescent="0.25">
      <c r="B208" s="246"/>
      <c r="C208" s="242"/>
      <c r="D208" s="242"/>
      <c r="E208" s="244" t="s">
        <v>242</v>
      </c>
      <c r="F208" s="245"/>
    </row>
    <row r="209" spans="2:6" ht="3.75" customHeight="1" thickTop="1" thickBot="1" x14ac:dyDescent="0.25">
      <c r="B209" s="242"/>
      <c r="C209" s="242"/>
      <c r="D209" s="242"/>
      <c r="E209" s="247"/>
      <c r="F209" s="247"/>
    </row>
    <row r="210" spans="2:6" ht="15.75" thickTop="1" x14ac:dyDescent="0.2">
      <c r="B210" s="226" t="s">
        <v>170</v>
      </c>
      <c r="C210" s="227"/>
      <c r="D210" s="227"/>
      <c r="E210" s="228" t="s">
        <v>279</v>
      </c>
      <c r="F210" s="229"/>
    </row>
    <row r="211" spans="2:6" x14ac:dyDescent="0.2">
      <c r="B211" s="214" t="s">
        <v>171</v>
      </c>
      <c r="C211" s="215"/>
      <c r="D211" s="215"/>
      <c r="E211" s="224">
        <v>45369</v>
      </c>
      <c r="F211" s="225"/>
    </row>
    <row r="212" spans="2:6" x14ac:dyDescent="0.2">
      <c r="B212" s="214" t="s">
        <v>172</v>
      </c>
      <c r="C212" s="215"/>
      <c r="D212" s="215"/>
      <c r="E212" s="216" t="s">
        <v>282</v>
      </c>
      <c r="F212" s="217"/>
    </row>
    <row r="213" spans="2:6" x14ac:dyDescent="0.2">
      <c r="B213" s="214" t="s">
        <v>173</v>
      </c>
      <c r="C213" s="215"/>
      <c r="D213" s="215"/>
      <c r="E213" s="216" t="s">
        <v>283</v>
      </c>
      <c r="F213" s="217"/>
    </row>
    <row r="214" spans="2:6" x14ac:dyDescent="0.2">
      <c r="B214" s="214" t="s">
        <v>174</v>
      </c>
      <c r="C214" s="215"/>
      <c r="D214" s="215"/>
      <c r="E214" s="216" t="s">
        <v>279</v>
      </c>
      <c r="F214" s="217"/>
    </row>
    <row r="215" spans="2:6" x14ac:dyDescent="0.2">
      <c r="B215" s="214" t="s">
        <v>175</v>
      </c>
      <c r="C215" s="215"/>
      <c r="D215" s="215"/>
      <c r="E215" s="224">
        <v>44973</v>
      </c>
      <c r="F215" s="225"/>
    </row>
    <row r="216" spans="2:6" x14ac:dyDescent="0.2">
      <c r="B216" s="214" t="s">
        <v>176</v>
      </c>
      <c r="C216" s="215"/>
      <c r="D216" s="215"/>
      <c r="E216" s="224">
        <v>45423</v>
      </c>
      <c r="F216" s="225"/>
    </row>
    <row r="217" spans="2:6" x14ac:dyDescent="0.2">
      <c r="B217" s="214" t="s">
        <v>177</v>
      </c>
      <c r="C217" s="215"/>
      <c r="D217" s="215"/>
      <c r="E217" s="216" t="s">
        <v>281</v>
      </c>
      <c r="F217" s="217"/>
    </row>
    <row r="218" spans="2:6" ht="15.75" thickBot="1" x14ac:dyDescent="0.25">
      <c r="B218" s="218" t="s">
        <v>178</v>
      </c>
      <c r="C218" s="219"/>
      <c r="D218" s="219"/>
      <c r="E218" s="220" t="s">
        <v>280</v>
      </c>
      <c r="F218" s="221"/>
    </row>
    <row r="219" spans="2:6" ht="16.5" thickTop="1" thickBot="1" x14ac:dyDescent="0.25">
      <c r="B219" s="222"/>
      <c r="C219" s="222"/>
      <c r="D219" s="222"/>
      <c r="E219" s="223"/>
      <c r="F219" s="223"/>
    </row>
    <row r="220" spans="2:6" ht="15.75" thickTop="1" x14ac:dyDescent="0.2">
      <c r="B220" s="226" t="s">
        <v>170</v>
      </c>
      <c r="C220" s="227"/>
      <c r="D220" s="227"/>
      <c r="E220" s="228" t="s">
        <v>287</v>
      </c>
      <c r="F220" s="229"/>
    </row>
    <row r="221" spans="2:6" x14ac:dyDescent="0.2">
      <c r="B221" s="214" t="s">
        <v>171</v>
      </c>
      <c r="C221" s="215"/>
      <c r="D221" s="215"/>
      <c r="E221" s="224">
        <v>45415</v>
      </c>
      <c r="F221" s="225"/>
    </row>
    <row r="222" spans="2:6" x14ac:dyDescent="0.2">
      <c r="B222" s="214" t="s">
        <v>172</v>
      </c>
      <c r="C222" s="215"/>
      <c r="D222" s="215"/>
      <c r="E222" s="216" t="s">
        <v>288</v>
      </c>
      <c r="F222" s="217"/>
    </row>
    <row r="223" spans="2:6" x14ac:dyDescent="0.2">
      <c r="B223" s="214" t="s">
        <v>173</v>
      </c>
      <c r="C223" s="215"/>
      <c r="D223" s="215"/>
      <c r="E223" s="216" t="s">
        <v>283</v>
      </c>
      <c r="F223" s="217"/>
    </row>
    <row r="224" spans="2:6" x14ac:dyDescent="0.2">
      <c r="B224" s="214" t="s">
        <v>174</v>
      </c>
      <c r="C224" s="215"/>
      <c r="D224" s="215"/>
      <c r="E224" s="216" t="s">
        <v>285</v>
      </c>
      <c r="F224" s="217"/>
    </row>
    <row r="225" spans="2:6" x14ac:dyDescent="0.2">
      <c r="B225" s="214" t="s">
        <v>175</v>
      </c>
      <c r="C225" s="215"/>
      <c r="D225" s="215"/>
      <c r="E225" s="224">
        <v>45177</v>
      </c>
      <c r="F225" s="225"/>
    </row>
    <row r="226" spans="2:6" x14ac:dyDescent="0.2">
      <c r="B226" s="214" t="s">
        <v>176</v>
      </c>
      <c r="C226" s="215"/>
      <c r="D226" s="215"/>
      <c r="E226" s="224">
        <v>45627</v>
      </c>
      <c r="F226" s="225"/>
    </row>
    <row r="227" spans="2:6" x14ac:dyDescent="0.2">
      <c r="B227" s="214" t="s">
        <v>177</v>
      </c>
      <c r="C227" s="215"/>
      <c r="D227" s="215"/>
      <c r="E227" s="216" t="s">
        <v>286</v>
      </c>
      <c r="F227" s="217"/>
    </row>
    <row r="228" spans="2:6" ht="15.75" thickBot="1" x14ac:dyDescent="0.25">
      <c r="B228" s="218" t="s">
        <v>178</v>
      </c>
      <c r="C228" s="219"/>
      <c r="D228" s="219"/>
      <c r="E228" s="220" t="s">
        <v>284</v>
      </c>
      <c r="F228" s="221"/>
    </row>
    <row r="229" spans="2:6" ht="15.75" thickTop="1" x14ac:dyDescent="0.2">
      <c r="B229" s="222"/>
      <c r="C229" s="222"/>
      <c r="D229" s="222"/>
      <c r="E229" s="223"/>
      <c r="F229" s="223"/>
    </row>
  </sheetData>
  <mergeCells count="99">
    <mergeCell ref="B203:C203"/>
    <mergeCell ref="E196:F196"/>
    <mergeCell ref="E197:F197"/>
    <mergeCell ref="A199:C199"/>
    <mergeCell ref="A196:D196"/>
    <mergeCell ref="B197:D197"/>
    <mergeCell ref="B202:C202"/>
    <mergeCell ref="B191:D191"/>
    <mergeCell ref="A157:A159"/>
    <mergeCell ref="B157:B159"/>
    <mergeCell ref="B192:D192"/>
    <mergeCell ref="F157:F159"/>
    <mergeCell ref="F182:F184"/>
    <mergeCell ref="A182:A184"/>
    <mergeCell ref="C157:C159"/>
    <mergeCell ref="E156:F156"/>
    <mergeCell ref="D15:D17"/>
    <mergeCell ref="F15:F17"/>
    <mergeCell ref="E15:E17"/>
    <mergeCell ref="C38:C40"/>
    <mergeCell ref="D38:D40"/>
    <mergeCell ref="E37:F37"/>
    <mergeCell ref="E88:F88"/>
    <mergeCell ref="E123:F123"/>
    <mergeCell ref="F89:F91"/>
    <mergeCell ref="A38:A40"/>
    <mergeCell ref="B38:B40"/>
    <mergeCell ref="A3:F3"/>
    <mergeCell ref="C15:C17"/>
    <mergeCell ref="B10:D10"/>
    <mergeCell ref="B13:C13"/>
    <mergeCell ref="A15:A17"/>
    <mergeCell ref="B6:D6"/>
    <mergeCell ref="B11:D11"/>
    <mergeCell ref="B15:B17"/>
    <mergeCell ref="E38:E40"/>
    <mergeCell ref="F38:F40"/>
    <mergeCell ref="A89:A91"/>
    <mergeCell ref="B89:B91"/>
    <mergeCell ref="C89:C91"/>
    <mergeCell ref="D89:D91"/>
    <mergeCell ref="E89:E91"/>
    <mergeCell ref="A124:A126"/>
    <mergeCell ref="B124:B126"/>
    <mergeCell ref="C124:C126"/>
    <mergeCell ref="D124:D126"/>
    <mergeCell ref="E124:E126"/>
    <mergeCell ref="F124:F126"/>
    <mergeCell ref="B210:D210"/>
    <mergeCell ref="E210:F210"/>
    <mergeCell ref="B211:D211"/>
    <mergeCell ref="E211:F211"/>
    <mergeCell ref="B209:D209"/>
    <mergeCell ref="E181:F181"/>
    <mergeCell ref="B182:B184"/>
    <mergeCell ref="C182:C184"/>
    <mergeCell ref="D182:D184"/>
    <mergeCell ref="E182:E184"/>
    <mergeCell ref="E208:F208"/>
    <mergeCell ref="B208:D208"/>
    <mergeCell ref="E209:F209"/>
    <mergeCell ref="E157:E159"/>
    <mergeCell ref="D157:D159"/>
    <mergeCell ref="B212:D212"/>
    <mergeCell ref="E212:F212"/>
    <mergeCell ref="B213:D213"/>
    <mergeCell ref="E213:F213"/>
    <mergeCell ref="B214:D214"/>
    <mergeCell ref="E214:F214"/>
    <mergeCell ref="B215:D215"/>
    <mergeCell ref="E215:F215"/>
    <mergeCell ref="B216:D216"/>
    <mergeCell ref="E216:F216"/>
    <mergeCell ref="B217:D217"/>
    <mergeCell ref="E217:F217"/>
    <mergeCell ref="B218:D218"/>
    <mergeCell ref="E218:F218"/>
    <mergeCell ref="B219:D219"/>
    <mergeCell ref="E219:F219"/>
    <mergeCell ref="B220:D220"/>
    <mergeCell ref="E220:F220"/>
    <mergeCell ref="B221:D221"/>
    <mergeCell ref="E221:F221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B227:D227"/>
    <mergeCell ref="E227:F227"/>
    <mergeCell ref="B228:D228"/>
    <mergeCell ref="E228:F228"/>
    <mergeCell ref="B229:D229"/>
    <mergeCell ref="E229:F229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5" max="16383" man="1"/>
    <brk id="86" max="16383" man="1"/>
    <brk id="121" max="16383" man="1"/>
    <brk id="154" max="16383" man="1"/>
    <brk id="1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Дмитрийчук Альбина Викторовна</cp:lastModifiedBy>
  <dcterms:created xsi:type="dcterms:W3CDTF">2007-06-20T08:24:42Z</dcterms:created>
  <dcterms:modified xsi:type="dcterms:W3CDTF">2026-04-17T08:43:18Z</dcterms:modified>
</cp:coreProperties>
</file>