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7046D.TMP\"/>
    </mc:Choice>
  </mc:AlternateContent>
  <bookViews>
    <workbookView xWindow="0" yWindow="0" windowWidth="27450" windowHeight="954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I103" i="1" l="1"/>
  <c r="F103" i="1"/>
  <c r="H101" i="1"/>
  <c r="H104" i="1" s="1"/>
  <c r="D101" i="1"/>
  <c r="D104" i="1" s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I90" i="1" s="1"/>
  <c r="F91" i="1"/>
  <c r="F90" i="1" s="1"/>
  <c r="H90" i="1"/>
  <c r="G90" i="1"/>
  <c r="G101" i="1" s="1"/>
  <c r="G104" i="1" s="1"/>
  <c r="E90" i="1"/>
  <c r="E101" i="1" s="1"/>
  <c r="E104" i="1" s="1"/>
  <c r="D90" i="1"/>
  <c r="I89" i="1"/>
  <c r="F89" i="1"/>
  <c r="I88" i="1"/>
  <c r="F88" i="1"/>
  <c r="I87" i="1"/>
  <c r="F87" i="1"/>
  <c r="I86" i="1"/>
  <c r="F86" i="1"/>
  <c r="I85" i="1"/>
  <c r="F85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F58" i="1" s="1"/>
  <c r="F76" i="1" s="1"/>
  <c r="I59" i="1"/>
  <c r="I58" i="1" s="1"/>
  <c r="I76" i="1" s="1"/>
  <c r="F59" i="1"/>
  <c r="H58" i="1"/>
  <c r="H76" i="1" s="1"/>
  <c r="G58" i="1"/>
  <c r="G76" i="1" s="1"/>
  <c r="E58" i="1"/>
  <c r="E76" i="1" s="1"/>
  <c r="D58" i="1"/>
  <c r="D76" i="1" s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H30" i="1"/>
  <c r="G30" i="1"/>
  <c r="E30" i="1"/>
  <c r="D30" i="1"/>
  <c r="I29" i="1"/>
  <c r="F29" i="1"/>
  <c r="I28" i="1"/>
  <c r="F28" i="1"/>
  <c r="I27" i="1"/>
  <c r="I30" i="1" s="1"/>
  <c r="F27" i="1"/>
  <c r="H26" i="1"/>
  <c r="G26" i="1"/>
  <c r="G50" i="1" s="1"/>
  <c r="G77" i="1" s="1"/>
  <c r="E26" i="1"/>
  <c r="E50" i="1" s="1"/>
  <c r="E77" i="1" s="1"/>
  <c r="D26" i="1"/>
  <c r="I25" i="1"/>
  <c r="F25" i="1"/>
  <c r="I24" i="1"/>
  <c r="F24" i="1"/>
  <c r="I23" i="1"/>
  <c r="F23" i="1"/>
  <c r="F26" i="1" s="1"/>
  <c r="I26" i="1" l="1"/>
  <c r="H50" i="1"/>
  <c r="H77" i="1" s="1"/>
  <c r="I101" i="1"/>
  <c r="I104" i="1" s="1"/>
  <c r="D50" i="1"/>
  <c r="D77" i="1" s="1"/>
  <c r="F30" i="1"/>
  <c r="F50" i="1" s="1"/>
  <c r="F77" i="1" s="1"/>
  <c r="F101" i="1"/>
  <c r="F104" i="1" s="1"/>
  <c r="I50" i="1"/>
  <c r="I77" i="1" s="1"/>
</calcChain>
</file>

<file path=xl/sharedStrings.xml><?xml version="1.0" encoding="utf-8"?>
<sst xmlns="http://schemas.openxmlformats.org/spreadsheetml/2006/main" count="277" uniqueCount="218">
  <si>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</si>
  <si>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</si>
  <si>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</si>
  <si>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</si>
  <si>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</si>
  <si>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</si>
  <si>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</si>
  <si>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</si>
  <si>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</si>
  <si>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</si>
  <si>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</si>
  <si>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</si>
  <si>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</si>
  <si>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</si>
  <si>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</si>
  <si>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</si>
  <si>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</si>
  <si>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</si>
  <si>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</si>
  <si>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</si>
  <si>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</si>
  <si>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</si>
  <si>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</si>
  <si>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</si>
  <si>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</si>
  <si>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</si>
  <si>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</si>
  <si>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</si>
  <si>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</si>
  <si>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</si>
  <si>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</si>
  <si>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</si>
  <si>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</si>
  <si>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</si>
  <si>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</si>
  <si>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</si>
  <si>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</si>
  <si>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</si>
  <si>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</si>
  <si>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</si>
  <si>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</si>
  <si>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</si>
  <si>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</si>
  <si>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</si>
  <si>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</si>
  <si>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</si>
  <si>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</si>
  <si>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</si>
  <si>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</si>
  <si>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</si>
  <si>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</si>
  <si>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</si>
  <si>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</si>
  <si>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</si>
  <si>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</si>
  <si>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</si>
  <si>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</si>
  <si>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</si>
  <si>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</si>
  <si>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</si>
  <si>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</si>
  <si>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</si>
  <si>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</si>
  <si>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</si>
  <si>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</si>
  <si>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</si>
  <si>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</si>
  <si>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</si>
  <si>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</si>
  <si>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</si>
  <si>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</si>
  <si>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</si>
  <si>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</si>
  <si>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</si>
  <si>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</si>
  <si>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</si>
  <si>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</si>
  <si>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</si>
  <si>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</si>
  <si>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</si>
  <si>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</si>
  <si>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</si>
  <si>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</si>
  <si>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</si>
  <si>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</si>
  <si>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</si>
  <si>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</si>
  <si>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</si>
  <si>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</si>
  <si>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</si>
  <si>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</si>
  <si>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</si>
  <si>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</si>
  <si>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</si>
  <si>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</si>
  <si>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</si>
  <si>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</si>
  <si>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</si>
  <si>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</si>
  <si>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</si>
  <si>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</si>
  <si>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</si>
  <si>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</si>
  <si>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</si>
  <si>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</si>
  <si>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</si>
  <si>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</si>
  <si>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</si>
  <si>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</si>
  <si>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</si>
  <si>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</si>
  <si>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</si>
  <si>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</si>
  <si>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</si>
  <si>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</si>
  <si>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</si>
  <si>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</si>
  <si>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</si>
  <si>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</si>
  <si>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</si>
  <si>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</si>
  <si>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</si>
  <si>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</si>
  <si>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</si>
  <si>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</si>
  <si>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</si>
  <si>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</si>
  <si>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</si>
  <si>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</si>
  <si>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</si>
  <si>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</si>
  <si>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</si>
  <si>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</si>
  <si>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</si>
  <si>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</si>
  <si>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</si>
  <si>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</si>
  <si>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</si>
  <si>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</si>
  <si>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</si>
  <si>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</si>
  <si>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</si>
  <si>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</si>
  <si>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</si>
  <si>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</si>
  <si>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</si>
  <si>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</si>
  <si>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</si>
  <si>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</si>
  <si>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</si>
  <si>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</si>
  <si>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</si>
  <si>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</si>
  <si>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</si>
  <si>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</si>
  <si>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</si>
  <si>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</si>
  <si>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</si>
  <si>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</si>
  <si>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</si>
  <si>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</si>
  <si>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</si>
  <si>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</si>
  <si>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</si>
  <si>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</si>
  <si>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</si>
  <si>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</si>
  <si>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</si>
  <si>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</si>
  <si>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</si>
  <si>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</si>
  <si>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</si>
  <si>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</si>
  <si>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</si>
  <si>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</si>
  <si>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</si>
  <si>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</si>
  <si>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</si>
  <si>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</si>
  <si>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</si>
  <si>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</si>
  <si>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</si>
  <si>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</si>
  <si>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</si>
  <si>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И.А. Большаков</t>
  </si>
  <si>
    <t>01 января 2025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</si>
  <si>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</si>
  <si>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</si>
  <si>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</si>
  <si>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01.01.2025</t>
  </si>
  <si>
    <t>181</t>
  </si>
  <si>
    <t>65582208</t>
  </si>
  <si>
    <t>5</t>
  </si>
  <si>
    <t>3</t>
  </si>
  <si>
    <t>04300082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</si>
  <si>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</si>
  <si>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</si>
  <si>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</si>
  <si>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</si>
  <si>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</si>
  <si>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</si>
  <si>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</si>
  <si>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</si>
  <si>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</si>
  <si>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</si>
  <si>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ПБС</t>
  </si>
  <si>
    <t>84.11.3</t>
  </si>
  <si>
    <t>в кассе учреждения  (020130000)</t>
  </si>
  <si>
    <t>БОЛЬШАКОВ ИГОРЬ АЛЕКСАНДРОВИЧ</t>
  </si>
  <si>
    <t>Руководитель</t>
  </si>
  <si>
    <t>Большаков Игорь Александрович</t>
  </si>
  <si>
    <t>B6219DE6869CD4526FE3FDB0FFE774B5EB8C95DE</t>
  </si>
  <si>
    <t>2F6C2EF6F59CB52730159E689E98697D</t>
  </si>
  <si>
    <t>Федеральное казначейство</t>
  </si>
  <si>
    <t>Главный бухгалтер</t>
  </si>
  <si>
    <t>Чалкина Анна Павловна</t>
  </si>
  <si>
    <t>D42495AD43F298A03D200D6624018AAAE64F7419</t>
  </si>
  <si>
    <t>384019D67ACEBF4021F3DA7E4E8D69CF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</si>
</sst>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138"/>
  <sheetViews>
    <sheetView tabSelected="1" workbookViewId="0"/>
  </sheetViews>
  <sheetFormatPr defaultRowHeight="12.75" x14ac:dyDescent="0.2"/>
  <cols>
    <col min="1" max="1" width="0.85546875" style="8" customWidth="1"/>
    <col min="2" max="2" width="50.7109375" style="43" customWidth="1"/>
    <col min="3" max="3" width="4.7109375" style="8" customWidth="1"/>
    <col min="4" max="9" width="16.28515625" style="8" customWidth="1"/>
    <col min="10" max="11" width="12.28515625" style="8" hidden="1" customWidth="1"/>
    <col min="12" max="12" width="9.140625" style="8" hidden="1" customWidth="1"/>
    <col min="13" max="13" width="15.42578125" style="8" hidden="1" customWidth="1"/>
    <col min="14" max="14" width="47.42578125" style="8" hidden="1" customWidth="1"/>
    <col min="15" max="15" width="8" style="8" hidden="1" customWidth="1"/>
    <col min="16" max="16" width="0.85546875" style="8" customWidth="1"/>
    <col min="17" max="16384" width="9.140625" style="8"/>
  </cols>
  <sheetData>
    <row r="1" spans="2:14" ht="5.0999999999999996" customHeight="1" x14ac:dyDescent="0.2"/>
    <row r="2" spans="2:14" s="1" customFormat="1" x14ac:dyDescent="0.2">
      <c r="B2" s="154" t="s">
        <v>37</v>
      </c>
      <c r="C2" s="154"/>
      <c r="D2" s="154"/>
      <c r="E2" s="154"/>
      <c r="F2" s="154"/>
      <c r="G2" s="154"/>
      <c r="H2" s="154"/>
      <c r="J2" s="13"/>
      <c r="K2" s="13" t="s">
        <v>66</v>
      </c>
      <c r="L2" s="13"/>
      <c r="M2" s="13" t="s">
        <v>75</v>
      </c>
    </row>
    <row r="3" spans="2:14" s="1" customFormat="1" x14ac:dyDescent="0.2">
      <c r="B3" s="153" t="s">
        <v>45</v>
      </c>
      <c r="C3" s="154"/>
      <c r="D3" s="154"/>
      <c r="E3" s="154"/>
      <c r="F3" s="154"/>
      <c r="G3" s="154"/>
      <c r="H3" s="154"/>
      <c r="J3" s="13" t="s">
        <v>192</v>
      </c>
      <c r="K3" s="13" t="s">
        <v>67</v>
      </c>
      <c r="L3" s="13"/>
      <c r="M3" s="13" t="s">
        <v>76</v>
      </c>
    </row>
    <row r="4" spans="2:14" s="1" customFormat="1" x14ac:dyDescent="0.2">
      <c r="B4" s="153" t="s">
        <v>46</v>
      </c>
      <c r="C4" s="154"/>
      <c r="D4" s="154"/>
      <c r="E4" s="154"/>
      <c r="F4" s="154"/>
      <c r="G4" s="154"/>
      <c r="H4" s="154"/>
      <c r="J4" s="13" t="s">
        <v>196</v>
      </c>
      <c r="K4" s="13" t="s">
        <v>68</v>
      </c>
      <c r="L4" s="13"/>
      <c r="M4" s="13" t="s">
        <v>77</v>
      </c>
    </row>
    <row r="5" spans="2:14" s="1" customFormat="1" ht="13.5" thickBot="1" x14ac:dyDescent="0.25">
      <c r="B5" s="154" t="s">
        <v>47</v>
      </c>
      <c r="C5" s="154"/>
      <c r="D5" s="154"/>
      <c r="E5" s="154"/>
      <c r="F5" s="154"/>
      <c r="G5" s="154"/>
      <c r="H5" s="155"/>
      <c r="I5" s="2" t="s">
        <v>0</v>
      </c>
      <c r="J5" s="13" t="s">
        <v>189</v>
      </c>
      <c r="K5" s="13" t="s">
        <v>69</v>
      </c>
      <c r="L5" s="13"/>
      <c r="M5" s="13" t="s">
        <v>78</v>
      </c>
    </row>
    <row r="6" spans="2:14" x14ac:dyDescent="0.2">
      <c r="B6" s="3"/>
      <c r="C6" s="4"/>
      <c r="D6" s="5"/>
      <c r="E6" s="5"/>
      <c r="F6" s="5"/>
      <c r="G6" s="5"/>
      <c r="H6" s="60"/>
      <c r="I6" s="7" t="s">
        <v>1</v>
      </c>
      <c r="J6" s="13" t="s">
        <v>195</v>
      </c>
      <c r="K6" s="13" t="s">
        <v>70</v>
      </c>
      <c r="L6" s="13"/>
      <c r="M6" s="13" t="s">
        <v>79</v>
      </c>
    </row>
    <row r="7" spans="2:14" x14ac:dyDescent="0.2">
      <c r="B7" s="3"/>
      <c r="C7" s="9"/>
      <c r="D7" s="6" t="s">
        <v>2</v>
      </c>
      <c r="E7" s="167" t="s">
        <v>185</v>
      </c>
      <c r="F7" s="167"/>
      <c r="G7" s="5"/>
      <c r="H7" s="88" t="s">
        <v>38</v>
      </c>
      <c r="I7" s="81">
        <v>45658</v>
      </c>
      <c r="J7" s="13" t="s">
        <v>194</v>
      </c>
      <c r="K7" s="13" t="s">
        <v>71</v>
      </c>
      <c r="L7" s="13"/>
      <c r="M7" s="13" t="s">
        <v>80</v>
      </c>
    </row>
    <row r="8" spans="2:14" x14ac:dyDescent="0.2">
      <c r="B8" s="3"/>
      <c r="C8" s="9"/>
      <c r="D8" s="6"/>
      <c r="E8" s="87"/>
      <c r="F8" s="87"/>
      <c r="G8" s="5"/>
      <c r="H8" s="88"/>
      <c r="I8" s="82" t="s">
        <v>205</v>
      </c>
      <c r="J8" s="13"/>
      <c r="K8" s="13"/>
      <c r="L8" s="13"/>
      <c r="M8" s="13"/>
    </row>
    <row r="9" spans="2:14" ht="51" x14ac:dyDescent="0.2">
      <c r="B9" s="163" t="s">
        <v>57</v>
      </c>
      <c r="C9" s="163"/>
      <c r="D9" s="163"/>
      <c r="E9" s="179" t="s">
        <v>186</v>
      </c>
      <c r="F9" s="179"/>
      <c r="G9" s="179"/>
      <c r="H9" s="88" t="s">
        <v>85</v>
      </c>
      <c r="I9" s="82" t="s">
        <v>206</v>
      </c>
      <c r="J9" s="13"/>
      <c r="K9" s="13"/>
      <c r="L9" s="13"/>
      <c r="M9" s="13"/>
      <c r="N9" s="133" t="s">
        <v>186</v>
      </c>
    </row>
    <row r="10" spans="2:14" ht="12.75" customHeight="1" x14ac:dyDescent="0.2">
      <c r="B10" s="163"/>
      <c r="C10" s="163"/>
      <c r="D10" s="163"/>
      <c r="E10" s="179"/>
      <c r="F10" s="179"/>
      <c r="G10" s="179"/>
      <c r="H10" s="88" t="s">
        <v>39</v>
      </c>
      <c r="I10" s="82" t="s">
        <v>191</v>
      </c>
      <c r="J10" s="13"/>
      <c r="K10" s="13" t="s">
        <v>72</v>
      </c>
      <c r="L10" s="13" t="s">
        <v>187</v>
      </c>
      <c r="M10" s="13" t="s">
        <v>81</v>
      </c>
    </row>
    <row r="11" spans="2:14" ht="12.75" customHeight="1" x14ac:dyDescent="0.2">
      <c r="B11" s="163"/>
      <c r="C11" s="163"/>
      <c r="D11" s="163"/>
      <c r="E11" s="179"/>
      <c r="F11" s="179"/>
      <c r="G11" s="179"/>
      <c r="H11" s="88" t="s">
        <v>60</v>
      </c>
      <c r="I11" s="82" t="s">
        <v>188</v>
      </c>
      <c r="J11" s="13"/>
      <c r="K11" s="13"/>
      <c r="L11" s="13" t="s">
        <v>187</v>
      </c>
      <c r="M11" s="13" t="s">
        <v>82</v>
      </c>
    </row>
    <row r="12" spans="2:14" ht="12.75" customHeight="1" x14ac:dyDescent="0.2">
      <c r="B12" s="163"/>
      <c r="C12" s="163"/>
      <c r="D12" s="163"/>
      <c r="E12" s="180"/>
      <c r="F12" s="180"/>
      <c r="G12" s="180"/>
      <c r="H12" s="88" t="s">
        <v>48</v>
      </c>
      <c r="I12" s="82" t="s">
        <v>190</v>
      </c>
      <c r="J12" s="13" t="s">
        <v>193</v>
      </c>
      <c r="K12" s="13" t="s">
        <v>73</v>
      </c>
      <c r="L12" s="13" t="s">
        <v>184</v>
      </c>
      <c r="M12" s="13" t="s">
        <v>83</v>
      </c>
    </row>
    <row r="13" spans="2:14" x14ac:dyDescent="0.2">
      <c r="B13" s="163" t="s">
        <v>3</v>
      </c>
      <c r="C13" s="163"/>
      <c r="D13" s="163"/>
      <c r="E13" s="162" t="s">
        <v>197</v>
      </c>
      <c r="F13" s="162"/>
      <c r="G13" s="162"/>
      <c r="H13" s="88" t="s">
        <v>58</v>
      </c>
      <c r="I13" s="82" t="s">
        <v>204</v>
      </c>
      <c r="J13" s="13"/>
      <c r="K13" s="13" t="s">
        <v>74</v>
      </c>
      <c r="L13" s="13"/>
      <c r="M13" s="13" t="s">
        <v>84</v>
      </c>
    </row>
    <row r="14" spans="2:14" x14ac:dyDescent="0.2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.5" thickBot="1" x14ac:dyDescent="0.25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">
      <c r="B16" s="11"/>
      <c r="C16" s="13"/>
      <c r="D16" s="15"/>
      <c r="E16" s="16"/>
      <c r="F16" s="16"/>
      <c r="G16" s="16"/>
      <c r="H16" s="16"/>
      <c r="I16" s="17"/>
    </row>
    <row r="17" spans="2:11" x14ac:dyDescent="0.2">
      <c r="B17" s="159" t="s">
        <v>10</v>
      </c>
      <c r="C17" s="164" t="s">
        <v>56</v>
      </c>
      <c r="D17" s="170" t="s">
        <v>7</v>
      </c>
      <c r="E17" s="171"/>
      <c r="F17" s="172"/>
      <c r="G17" s="170" t="s">
        <v>8</v>
      </c>
      <c r="H17" s="171"/>
      <c r="I17" s="171"/>
      <c r="J17" s="85"/>
      <c r="K17" s="5" t="s">
        <v>61</v>
      </c>
    </row>
    <row r="18" spans="2:11" ht="12.75" customHeight="1" x14ac:dyDescent="0.2">
      <c r="B18" s="160"/>
      <c r="C18" s="165"/>
      <c r="D18" s="164" t="s">
        <v>44</v>
      </c>
      <c r="E18" s="164" t="s">
        <v>49</v>
      </c>
      <c r="F18" s="156" t="s">
        <v>9</v>
      </c>
      <c r="G18" s="164" t="s">
        <v>44</v>
      </c>
      <c r="H18" s="164" t="s">
        <v>49</v>
      </c>
      <c r="I18" s="156" t="s">
        <v>9</v>
      </c>
      <c r="J18" s="85"/>
      <c r="K18" s="5" t="s">
        <v>62</v>
      </c>
    </row>
    <row r="19" spans="2:11" x14ac:dyDescent="0.2">
      <c r="B19" s="160"/>
      <c r="C19" s="165"/>
      <c r="D19" s="165"/>
      <c r="E19" s="165"/>
      <c r="F19" s="157"/>
      <c r="G19" s="165"/>
      <c r="H19" s="165"/>
      <c r="I19" s="157"/>
      <c r="J19" s="86"/>
      <c r="K19" s="5" t="s">
        <v>63</v>
      </c>
    </row>
    <row r="20" spans="2:11" x14ac:dyDescent="0.2">
      <c r="B20" s="161"/>
      <c r="C20" s="166"/>
      <c r="D20" s="166"/>
      <c r="E20" s="166"/>
      <c r="F20" s="158"/>
      <c r="G20" s="166"/>
      <c r="H20" s="166"/>
      <c r="I20" s="158"/>
      <c r="J20" s="85"/>
      <c r="K20" s="5" t="s">
        <v>64</v>
      </c>
    </row>
    <row r="21" spans="2:11" ht="13.5" thickBot="1" x14ac:dyDescent="0.25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">
      <c r="B23" s="26" t="s">
        <v>198</v>
      </c>
      <c r="C23" s="27" t="s">
        <v>13</v>
      </c>
      <c r="D23" s="64">
        <v>1371095.72</v>
      </c>
      <c r="E23" s="117"/>
      <c r="F23" s="114">
        <f>E23+D23</f>
        <v>1371095.72</v>
      </c>
      <c r="G23" s="64">
        <v>1345982.52</v>
      </c>
      <c r="H23" s="119"/>
      <c r="I23" s="115">
        <f>H23+G23</f>
        <v>1345982.52</v>
      </c>
    </row>
    <row r="24" spans="2:11" x14ac:dyDescent="0.2">
      <c r="B24" s="28" t="s">
        <v>86</v>
      </c>
      <c r="C24" s="27" t="s">
        <v>14</v>
      </c>
      <c r="D24" s="64">
        <v>590179.16</v>
      </c>
      <c r="E24" s="118"/>
      <c r="F24" s="114">
        <f>E24+D24</f>
        <v>590179.16</v>
      </c>
      <c r="G24" s="64">
        <v>755711.88</v>
      </c>
      <c r="H24" s="118"/>
      <c r="I24" s="115">
        <f>H24+G24</f>
        <v>755711.88</v>
      </c>
    </row>
    <row r="25" spans="2:11" ht="22.5" x14ac:dyDescent="0.2">
      <c r="B25" s="89" t="s">
        <v>199</v>
      </c>
      <c r="C25" s="27" t="s">
        <v>51</v>
      </c>
      <c r="D25" s="64">
        <v>590179.16</v>
      </c>
      <c r="E25" s="118"/>
      <c r="F25" s="114">
        <f>E25+D25</f>
        <v>590179.16</v>
      </c>
      <c r="G25" s="65">
        <v>755711.88</v>
      </c>
      <c r="H25" s="118"/>
      <c r="I25" s="115">
        <f>H25+G25</f>
        <v>755711.88</v>
      </c>
    </row>
    <row r="26" spans="2:11" x14ac:dyDescent="0.2">
      <c r="B26" s="26" t="s">
        <v>203</v>
      </c>
      <c r="C26" s="27" t="s">
        <v>15</v>
      </c>
      <c r="D26" s="110">
        <f t="shared" ref="D26:I26" si="0">D23-D24</f>
        <v>780916.56</v>
      </c>
      <c r="E26" s="110">
        <f t="shared" si="0"/>
        <v>0</v>
      </c>
      <c r="F26" s="110">
        <f t="shared" si="0"/>
        <v>780916.56</v>
      </c>
      <c r="G26" s="110">
        <f t="shared" si="0"/>
        <v>590270.64</v>
      </c>
      <c r="H26" s="110">
        <f t="shared" si="0"/>
        <v>0</v>
      </c>
      <c r="I26" s="111">
        <f t="shared" si="0"/>
        <v>590270.64</v>
      </c>
    </row>
    <row r="27" spans="2:11" x14ac:dyDescent="0.2">
      <c r="B27" s="30" t="s">
        <v>87</v>
      </c>
      <c r="C27" s="56" t="s">
        <v>16</v>
      </c>
      <c r="D27" s="64"/>
      <c r="E27" s="117"/>
      <c r="F27" s="114">
        <f>E27+D27</f>
        <v>0</v>
      </c>
      <c r="G27" s="64"/>
      <c r="H27" s="117"/>
      <c r="I27" s="115">
        <f>H27+G27</f>
        <v>0</v>
      </c>
    </row>
    <row r="28" spans="2:11" x14ac:dyDescent="0.2">
      <c r="B28" s="29" t="s">
        <v>88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2.5" x14ac:dyDescent="0.2">
      <c r="B29" s="90" t="s">
        <v>89</v>
      </c>
      <c r="C29" s="56" t="s">
        <v>90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3.25" thickBot="1" x14ac:dyDescent="0.25">
      <c r="B30" s="29" t="s">
        <v>200</v>
      </c>
      <c r="C30" s="55" t="s">
        <v>18</v>
      </c>
      <c r="D30" s="112">
        <f t="shared" ref="D30:I30" si="1">D27-D28</f>
        <v>0</v>
      </c>
      <c r="E30" s="112">
        <f t="shared" si="1"/>
        <v>0</v>
      </c>
      <c r="F30" s="112">
        <f t="shared" si="1"/>
        <v>0</v>
      </c>
      <c r="G30" s="112">
        <f t="shared" si="1"/>
        <v>0</v>
      </c>
      <c r="H30" s="112">
        <f t="shared" si="1"/>
        <v>0</v>
      </c>
      <c r="I30" s="113">
        <f t="shared" si="1"/>
        <v>0</v>
      </c>
    </row>
    <row r="31" spans="2:11" x14ac:dyDescent="0.2">
      <c r="B31" s="33"/>
      <c r="C31" s="34"/>
      <c r="D31" s="10"/>
      <c r="E31" s="10"/>
      <c r="F31" s="10"/>
      <c r="G31" s="35"/>
      <c r="H31" s="173" t="s">
        <v>24</v>
      </c>
      <c r="I31" s="173"/>
    </row>
    <row r="32" spans="2:11" x14ac:dyDescent="0.2">
      <c r="B32" s="159" t="s">
        <v>10</v>
      </c>
      <c r="C32" s="164" t="s">
        <v>56</v>
      </c>
      <c r="D32" s="170" t="s">
        <v>7</v>
      </c>
      <c r="E32" s="171"/>
      <c r="F32" s="172"/>
      <c r="G32" s="170" t="s">
        <v>8</v>
      </c>
      <c r="H32" s="171"/>
      <c r="I32" s="171"/>
    </row>
    <row r="33" spans="2:9" ht="12.75" customHeight="1" x14ac:dyDescent="0.2">
      <c r="B33" s="160"/>
      <c r="C33" s="165"/>
      <c r="D33" s="164" t="s">
        <v>44</v>
      </c>
      <c r="E33" s="164" t="s">
        <v>49</v>
      </c>
      <c r="F33" s="156" t="s">
        <v>9</v>
      </c>
      <c r="G33" s="164" t="s">
        <v>44</v>
      </c>
      <c r="H33" s="164" t="s">
        <v>49</v>
      </c>
      <c r="I33" s="156" t="s">
        <v>9</v>
      </c>
    </row>
    <row r="34" spans="2:9" x14ac:dyDescent="0.2">
      <c r="B34" s="160"/>
      <c r="C34" s="165"/>
      <c r="D34" s="165"/>
      <c r="E34" s="165"/>
      <c r="F34" s="157"/>
      <c r="G34" s="165"/>
      <c r="H34" s="165"/>
      <c r="I34" s="157"/>
    </row>
    <row r="35" spans="2:9" x14ac:dyDescent="0.2">
      <c r="B35" s="161"/>
      <c r="C35" s="166"/>
      <c r="D35" s="166"/>
      <c r="E35" s="166"/>
      <c r="F35" s="158"/>
      <c r="G35" s="166"/>
      <c r="H35" s="166"/>
      <c r="I35" s="158"/>
    </row>
    <row r="36" spans="2:9" ht="13.5" thickBot="1" x14ac:dyDescent="0.25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2.5" x14ac:dyDescent="0.2">
      <c r="B37" s="29" t="s">
        <v>201</v>
      </c>
      <c r="C37" s="53" t="s">
        <v>19</v>
      </c>
      <c r="D37" s="73">
        <v>2433800.4500000002</v>
      </c>
      <c r="E37" s="120"/>
      <c r="F37" s="74">
        <f t="shared" ref="F37:F49" si="2">E37+D37</f>
        <v>2433800.4500000002</v>
      </c>
      <c r="G37" s="73">
        <v>2433800.4500000002</v>
      </c>
      <c r="H37" s="120"/>
      <c r="I37" s="75">
        <f t="shared" ref="I37:I49" si="3">H37+G37</f>
        <v>2433800.4500000002</v>
      </c>
    </row>
    <row r="38" spans="2:9" ht="22.5" x14ac:dyDescent="0.2">
      <c r="B38" s="29" t="s">
        <v>168</v>
      </c>
      <c r="C38" s="54" t="s">
        <v>20</v>
      </c>
      <c r="D38" s="67">
        <v>431674.77</v>
      </c>
      <c r="E38" s="121"/>
      <c r="F38" s="68">
        <f t="shared" si="2"/>
        <v>431674.77</v>
      </c>
      <c r="G38" s="67">
        <v>453024.77</v>
      </c>
      <c r="H38" s="121"/>
      <c r="I38" s="66">
        <f t="shared" si="3"/>
        <v>453024.77</v>
      </c>
    </row>
    <row r="39" spans="2:9" ht="22.5" x14ac:dyDescent="0.2">
      <c r="B39" s="91" t="s">
        <v>91</v>
      </c>
      <c r="C39" s="54" t="s">
        <v>92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2.5" x14ac:dyDescent="0.2">
      <c r="B40" s="92" t="s">
        <v>93</v>
      </c>
      <c r="C40" s="56" t="s">
        <v>34</v>
      </c>
      <c r="D40" s="64">
        <v>0</v>
      </c>
      <c r="E40" s="117"/>
      <c r="F40" s="68">
        <f t="shared" si="2"/>
        <v>0</v>
      </c>
      <c r="G40" s="64"/>
      <c r="H40" s="117"/>
      <c r="I40" s="66">
        <f t="shared" si="3"/>
        <v>0</v>
      </c>
    </row>
    <row r="41" spans="2:9" ht="22.5" x14ac:dyDescent="0.2">
      <c r="B41" s="93" t="s">
        <v>94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x14ac:dyDescent="0.2">
      <c r="B42" s="92" t="s">
        <v>177</v>
      </c>
      <c r="C42" s="54" t="s">
        <v>169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">
      <c r="B43" s="28" t="s">
        <v>95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2.5" x14ac:dyDescent="0.2">
      <c r="B44" s="89" t="s">
        <v>91</v>
      </c>
      <c r="C44" s="27" t="s">
        <v>96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">
      <c r="B45" s="30" t="s">
        <v>21</v>
      </c>
      <c r="C45" s="27" t="s">
        <v>52</v>
      </c>
      <c r="D45" s="64">
        <v>0</v>
      </c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2.5" x14ac:dyDescent="0.2">
      <c r="B46" s="28" t="s">
        <v>202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2.5" x14ac:dyDescent="0.2">
      <c r="B47" s="28" t="s">
        <v>98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">
      <c r="B48" s="28" t="s">
        <v>99</v>
      </c>
      <c r="C48" s="27" t="s">
        <v>97</v>
      </c>
      <c r="D48" s="67">
        <v>7933.31</v>
      </c>
      <c r="E48" s="121"/>
      <c r="F48" s="68">
        <f t="shared" si="2"/>
        <v>7933.31</v>
      </c>
      <c r="G48" s="67">
        <v>0</v>
      </c>
      <c r="H48" s="122"/>
      <c r="I48" s="66">
        <f t="shared" si="3"/>
        <v>0</v>
      </c>
    </row>
    <row r="49" spans="2:9" ht="13.5" thickBot="1" x14ac:dyDescent="0.25">
      <c r="B49" s="134" t="s">
        <v>170</v>
      </c>
      <c r="C49" s="31" t="s">
        <v>171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4.5" thickBot="1" x14ac:dyDescent="0.25">
      <c r="B50" s="62" t="s">
        <v>178</v>
      </c>
      <c r="C50" s="32" t="s">
        <v>100</v>
      </c>
      <c r="D50" s="101">
        <f t="shared" ref="D50:I50" si="4">D26+D30+D37+D38+D40+D42+D43+D45+D46+D47+D48+D49</f>
        <v>3654325.09</v>
      </c>
      <c r="E50" s="101">
        <f t="shared" si="4"/>
        <v>0</v>
      </c>
      <c r="F50" s="101">
        <f t="shared" si="4"/>
        <v>3654325.09</v>
      </c>
      <c r="G50" s="101">
        <f t="shared" si="4"/>
        <v>3477095.86</v>
      </c>
      <c r="H50" s="101">
        <f t="shared" si="4"/>
        <v>0</v>
      </c>
      <c r="I50" s="102">
        <f t="shared" si="4"/>
        <v>3477095.86</v>
      </c>
    </row>
    <row r="51" spans="2:9" x14ac:dyDescent="0.2">
      <c r="B51" s="37"/>
      <c r="C51" s="38"/>
      <c r="D51" s="39"/>
      <c r="E51" s="39"/>
      <c r="F51" s="39"/>
      <c r="G51" s="39"/>
      <c r="H51" s="173" t="s">
        <v>101</v>
      </c>
      <c r="I51" s="173"/>
    </row>
    <row r="52" spans="2:9" x14ac:dyDescent="0.2">
      <c r="B52" s="159" t="s">
        <v>10</v>
      </c>
      <c r="C52" s="164" t="s">
        <v>56</v>
      </c>
      <c r="D52" s="170" t="s">
        <v>7</v>
      </c>
      <c r="E52" s="171"/>
      <c r="F52" s="172"/>
      <c r="G52" s="170" t="s">
        <v>8</v>
      </c>
      <c r="H52" s="171"/>
      <c r="I52" s="171"/>
    </row>
    <row r="53" spans="2:9" ht="12.75" customHeight="1" x14ac:dyDescent="0.2">
      <c r="B53" s="160"/>
      <c r="C53" s="165"/>
      <c r="D53" s="164" t="s">
        <v>44</v>
      </c>
      <c r="E53" s="164" t="s">
        <v>49</v>
      </c>
      <c r="F53" s="156" t="s">
        <v>9</v>
      </c>
      <c r="G53" s="164" t="s">
        <v>44</v>
      </c>
      <c r="H53" s="164" t="s">
        <v>49</v>
      </c>
      <c r="I53" s="156" t="s">
        <v>9</v>
      </c>
    </row>
    <row r="54" spans="2:9" x14ac:dyDescent="0.2">
      <c r="B54" s="160"/>
      <c r="C54" s="165"/>
      <c r="D54" s="165"/>
      <c r="E54" s="165"/>
      <c r="F54" s="157"/>
      <c r="G54" s="165"/>
      <c r="H54" s="165"/>
      <c r="I54" s="157"/>
    </row>
    <row r="55" spans="2:9" x14ac:dyDescent="0.2">
      <c r="B55" s="161"/>
      <c r="C55" s="166"/>
      <c r="D55" s="166"/>
      <c r="E55" s="166"/>
      <c r="F55" s="158"/>
      <c r="G55" s="166"/>
      <c r="H55" s="166"/>
      <c r="I55" s="158"/>
    </row>
    <row r="56" spans="2:9" ht="13.5" thickBot="1" x14ac:dyDescent="0.25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">
      <c r="B58" s="28" t="s">
        <v>103</v>
      </c>
      <c r="C58" s="27" t="s">
        <v>102</v>
      </c>
      <c r="D58" s="110">
        <f t="shared" ref="D58:I58" si="5">D59+D60+D64</f>
        <v>0</v>
      </c>
      <c r="E58" s="110">
        <f t="shared" si="5"/>
        <v>706707.62</v>
      </c>
      <c r="F58" s="110">
        <f t="shared" si="5"/>
        <v>706707.62</v>
      </c>
      <c r="G58" s="110">
        <f t="shared" si="5"/>
        <v>0</v>
      </c>
      <c r="H58" s="110">
        <f t="shared" si="5"/>
        <v>105662.61</v>
      </c>
      <c r="I58" s="123">
        <f t="shared" si="5"/>
        <v>105662.61</v>
      </c>
    </row>
    <row r="59" spans="2:9" ht="33.75" x14ac:dyDescent="0.2">
      <c r="B59" s="95" t="s">
        <v>110</v>
      </c>
      <c r="C59" s="27" t="s">
        <v>104</v>
      </c>
      <c r="D59" s="64"/>
      <c r="E59" s="64">
        <v>706707.62</v>
      </c>
      <c r="F59" s="114">
        <f t="shared" ref="F59:F75" si="6">E59+D59</f>
        <v>706707.62</v>
      </c>
      <c r="G59" s="64"/>
      <c r="H59" s="71">
        <v>105662.61</v>
      </c>
      <c r="I59" s="115">
        <f t="shared" ref="I59:I75" si="7">H59+G59</f>
        <v>105662.61</v>
      </c>
    </row>
    <row r="60" spans="2:9" x14ac:dyDescent="0.2">
      <c r="B60" s="95" t="s">
        <v>105</v>
      </c>
      <c r="C60" s="27" t="s">
        <v>106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2.5" x14ac:dyDescent="0.2">
      <c r="B61" s="94" t="s">
        <v>109</v>
      </c>
      <c r="C61" s="27" t="s">
        <v>107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2.5" x14ac:dyDescent="0.2">
      <c r="B62" s="52" t="s">
        <v>94</v>
      </c>
      <c r="C62" s="27" t="s">
        <v>108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2.5" x14ac:dyDescent="0.2">
      <c r="B63" s="96" t="s">
        <v>172</v>
      </c>
      <c r="C63" s="42" t="s">
        <v>111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">
      <c r="B64" s="95" t="s">
        <v>207</v>
      </c>
      <c r="C64" s="42" t="s">
        <v>112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">
      <c r="B65" s="50" t="s">
        <v>113</v>
      </c>
      <c r="C65" s="27" t="s">
        <v>114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2.5" x14ac:dyDescent="0.2">
      <c r="B66" s="95" t="s">
        <v>94</v>
      </c>
      <c r="C66" s="27" t="s">
        <v>115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2.5" x14ac:dyDescent="0.2">
      <c r="B67" s="50" t="s">
        <v>116</v>
      </c>
      <c r="C67" s="27" t="s">
        <v>117</v>
      </c>
      <c r="D67" s="64">
        <v>10567.2</v>
      </c>
      <c r="E67" s="64"/>
      <c r="F67" s="114">
        <f t="shared" si="6"/>
        <v>10567.2</v>
      </c>
      <c r="G67" s="64">
        <v>14060.6</v>
      </c>
      <c r="H67" s="71"/>
      <c r="I67" s="115">
        <f t="shared" si="7"/>
        <v>14060.6</v>
      </c>
    </row>
    <row r="68" spans="2:9" ht="22.5" x14ac:dyDescent="0.2">
      <c r="B68" s="97" t="s">
        <v>119</v>
      </c>
      <c r="C68" s="27" t="s">
        <v>118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2.5" x14ac:dyDescent="0.2">
      <c r="B69" s="50" t="s">
        <v>120</v>
      </c>
      <c r="C69" s="42" t="s">
        <v>26</v>
      </c>
      <c r="D69" s="67">
        <v>932533.23</v>
      </c>
      <c r="E69" s="67"/>
      <c r="F69" s="114">
        <f t="shared" si="6"/>
        <v>932533.23</v>
      </c>
      <c r="G69" s="67">
        <v>0</v>
      </c>
      <c r="H69" s="72"/>
      <c r="I69" s="115">
        <f t="shared" si="7"/>
        <v>0</v>
      </c>
    </row>
    <row r="70" spans="2:9" ht="22.5" x14ac:dyDescent="0.2">
      <c r="B70" s="95" t="s">
        <v>119</v>
      </c>
      <c r="C70" s="42" t="s">
        <v>121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">
      <c r="B71" s="50" t="s">
        <v>122</v>
      </c>
      <c r="C71" s="27" t="s">
        <v>123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2.5" x14ac:dyDescent="0.2">
      <c r="B72" s="95" t="s">
        <v>94</v>
      </c>
      <c r="C72" s="27" t="s">
        <v>124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">
      <c r="B73" s="50" t="s">
        <v>126</v>
      </c>
      <c r="C73" s="27" t="s">
        <v>125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2.5" x14ac:dyDescent="0.2">
      <c r="B74" s="95" t="s">
        <v>128</v>
      </c>
      <c r="C74" s="27" t="s">
        <v>127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.5" thickBot="1" x14ac:dyDescent="0.25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4.5" thickBot="1" x14ac:dyDescent="0.25">
      <c r="B76" s="99" t="s">
        <v>179</v>
      </c>
      <c r="C76" s="100" t="s">
        <v>129</v>
      </c>
      <c r="D76" s="127">
        <f t="shared" ref="D76:I76" si="8">D58+D65+D67+D69+D71+D73+D75</f>
        <v>943100.43</v>
      </c>
      <c r="E76" s="127">
        <f t="shared" si="8"/>
        <v>706707.62</v>
      </c>
      <c r="F76" s="127">
        <f t="shared" si="8"/>
        <v>1649808.05</v>
      </c>
      <c r="G76" s="127">
        <f t="shared" si="8"/>
        <v>14060.6</v>
      </c>
      <c r="H76" s="127">
        <f t="shared" si="8"/>
        <v>105662.61</v>
      </c>
      <c r="I76" s="128">
        <f t="shared" si="8"/>
        <v>119723.21</v>
      </c>
    </row>
    <row r="77" spans="2:9" ht="13.5" thickBot="1" x14ac:dyDescent="0.25">
      <c r="B77" s="99" t="s">
        <v>180</v>
      </c>
      <c r="C77" s="100" t="s">
        <v>130</v>
      </c>
      <c r="D77" s="131">
        <f t="shared" ref="D77:I77" si="9">D50+D76</f>
        <v>4597425.5199999996</v>
      </c>
      <c r="E77" s="131">
        <f t="shared" si="9"/>
        <v>706707.62</v>
      </c>
      <c r="F77" s="131">
        <f t="shared" si="9"/>
        <v>5304133.1399999997</v>
      </c>
      <c r="G77" s="131">
        <f t="shared" si="9"/>
        <v>3491156.46</v>
      </c>
      <c r="H77" s="131">
        <f t="shared" si="9"/>
        <v>105662.61</v>
      </c>
      <c r="I77" s="132">
        <f t="shared" si="9"/>
        <v>3596819.07</v>
      </c>
    </row>
    <row r="78" spans="2:9" x14ac:dyDescent="0.2">
      <c r="B78" s="37"/>
      <c r="C78" s="38"/>
      <c r="D78" s="39"/>
      <c r="E78" s="39"/>
      <c r="F78" s="39"/>
      <c r="G78" s="39"/>
      <c r="H78" s="173" t="s">
        <v>50</v>
      </c>
      <c r="I78" s="173"/>
    </row>
    <row r="79" spans="2:9" x14ac:dyDescent="0.2">
      <c r="B79" s="159" t="s">
        <v>29</v>
      </c>
      <c r="C79" s="164" t="s">
        <v>56</v>
      </c>
      <c r="D79" s="170" t="s">
        <v>7</v>
      </c>
      <c r="E79" s="171"/>
      <c r="F79" s="172"/>
      <c r="G79" s="170" t="s">
        <v>8</v>
      </c>
      <c r="H79" s="171"/>
      <c r="I79" s="171"/>
    </row>
    <row r="80" spans="2:9" ht="12.75" customHeight="1" x14ac:dyDescent="0.2">
      <c r="B80" s="160"/>
      <c r="C80" s="165"/>
      <c r="D80" s="164" t="s">
        <v>44</v>
      </c>
      <c r="E80" s="164" t="s">
        <v>49</v>
      </c>
      <c r="F80" s="156" t="s">
        <v>9</v>
      </c>
      <c r="G80" s="164" t="s">
        <v>44</v>
      </c>
      <c r="H80" s="164" t="s">
        <v>49</v>
      </c>
      <c r="I80" s="156" t="s">
        <v>9</v>
      </c>
    </row>
    <row r="81" spans="2:9" x14ac:dyDescent="0.2">
      <c r="B81" s="160"/>
      <c r="C81" s="165"/>
      <c r="D81" s="165"/>
      <c r="E81" s="165"/>
      <c r="F81" s="157"/>
      <c r="G81" s="165"/>
      <c r="H81" s="165"/>
      <c r="I81" s="157"/>
    </row>
    <row r="82" spans="2:9" x14ac:dyDescent="0.2">
      <c r="B82" s="161"/>
      <c r="C82" s="166"/>
      <c r="D82" s="166"/>
      <c r="E82" s="166"/>
      <c r="F82" s="158"/>
      <c r="G82" s="166"/>
      <c r="H82" s="166"/>
      <c r="I82" s="158"/>
    </row>
    <row r="83" spans="2:9" ht="13.5" thickBot="1" x14ac:dyDescent="0.25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2.5" x14ac:dyDescent="0.2">
      <c r="B85" s="51" t="s">
        <v>131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2.5" x14ac:dyDescent="0.2">
      <c r="B86" s="103" t="s">
        <v>94</v>
      </c>
      <c r="C86" s="27" t="s">
        <v>132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2.5" x14ac:dyDescent="0.2">
      <c r="B87" s="51" t="s">
        <v>133</v>
      </c>
      <c r="C87" s="27" t="s">
        <v>134</v>
      </c>
      <c r="D87" s="64">
        <v>97862.67</v>
      </c>
      <c r="E87" s="117"/>
      <c r="F87" s="114">
        <f>E87+D87</f>
        <v>97862.67</v>
      </c>
      <c r="G87" s="64">
        <v>1812021.8</v>
      </c>
      <c r="H87" s="119"/>
      <c r="I87" s="115">
        <f>H87+G87</f>
        <v>1812021.8</v>
      </c>
    </row>
    <row r="88" spans="2:9" ht="22.5" x14ac:dyDescent="0.2">
      <c r="B88" s="103" t="s">
        <v>119</v>
      </c>
      <c r="C88" s="27" t="s">
        <v>135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">
      <c r="B89" s="51" t="s">
        <v>31</v>
      </c>
      <c r="C89" s="27" t="s">
        <v>136</v>
      </c>
      <c r="D89" s="64">
        <v>797028.99</v>
      </c>
      <c r="E89" s="117"/>
      <c r="F89" s="114">
        <f>E89+D89</f>
        <v>797028.99</v>
      </c>
      <c r="G89" s="64">
        <v>821586.34</v>
      </c>
      <c r="H89" s="119"/>
      <c r="I89" s="115">
        <f>H89+G89</f>
        <v>821586.34</v>
      </c>
    </row>
    <row r="90" spans="2:9" x14ac:dyDescent="0.2">
      <c r="B90" s="49" t="s">
        <v>137</v>
      </c>
      <c r="C90" s="27" t="s">
        <v>138</v>
      </c>
      <c r="D90" s="124">
        <f>D92+D93+D94+D95+D96</f>
        <v>0</v>
      </c>
      <c r="E90" s="124">
        <f>E91+E92+E93+E94+E95+E96</f>
        <v>706707.62</v>
      </c>
      <c r="F90" s="124">
        <f>F91+F92+F93+F94+F95+F96</f>
        <v>706707.62</v>
      </c>
      <c r="G90" s="124">
        <f>G92+G93+G94+G95+G96</f>
        <v>0</v>
      </c>
      <c r="H90" s="124">
        <f>H91+H92+H93+H94+H95+H96</f>
        <v>105662.61</v>
      </c>
      <c r="I90" s="111">
        <f>I91+I92+I93+I94+I95+I96</f>
        <v>105662.61</v>
      </c>
    </row>
    <row r="91" spans="2:9" ht="33.75" x14ac:dyDescent="0.2">
      <c r="B91" s="103" t="s">
        <v>139</v>
      </c>
      <c r="C91" s="27" t="s">
        <v>140</v>
      </c>
      <c r="D91" s="129" t="s">
        <v>155</v>
      </c>
      <c r="E91" s="64">
        <v>706707.62</v>
      </c>
      <c r="F91" s="114">
        <f>E91</f>
        <v>706707.62</v>
      </c>
      <c r="G91" s="129" t="s">
        <v>155</v>
      </c>
      <c r="H91" s="71">
        <v>105662.61</v>
      </c>
      <c r="I91" s="115">
        <f>H91</f>
        <v>105662.61</v>
      </c>
    </row>
    <row r="92" spans="2:9" x14ac:dyDescent="0.2">
      <c r="B92" s="104" t="s">
        <v>55</v>
      </c>
      <c r="C92" s="27" t="s">
        <v>141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">
      <c r="B93" s="104" t="s">
        <v>142</v>
      </c>
      <c r="C93" s="27" t="s">
        <v>143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">
      <c r="B94" s="104" t="s">
        <v>144</v>
      </c>
      <c r="C94" s="27" t="s">
        <v>145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2.5" x14ac:dyDescent="0.2">
      <c r="B95" s="104" t="s">
        <v>175</v>
      </c>
      <c r="C95" s="27" t="s">
        <v>173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2.5" x14ac:dyDescent="0.2">
      <c r="B96" s="104" t="s">
        <v>176</v>
      </c>
      <c r="C96" s="27" t="s">
        <v>174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2.5" x14ac:dyDescent="0.2">
      <c r="B97" s="49" t="s">
        <v>146</v>
      </c>
      <c r="C97" s="27" t="s">
        <v>147</v>
      </c>
      <c r="D97" s="64"/>
      <c r="E97" s="121"/>
      <c r="F97" s="114">
        <f t="shared" si="10"/>
        <v>0</v>
      </c>
      <c r="G97" s="67"/>
      <c r="H97" s="122"/>
      <c r="I97" s="115">
        <f t="shared" si="11"/>
        <v>0</v>
      </c>
    </row>
    <row r="98" spans="2:13" ht="22.5" x14ac:dyDescent="0.2">
      <c r="B98" s="103" t="s">
        <v>119</v>
      </c>
      <c r="C98" s="42" t="s">
        <v>148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">
      <c r="B99" s="51" t="s">
        <v>149</v>
      </c>
      <c r="C99" s="42" t="s">
        <v>32</v>
      </c>
      <c r="D99" s="130">
        <v>0</v>
      </c>
      <c r="E99" s="121"/>
      <c r="F99" s="114">
        <f t="shared" si="10"/>
        <v>0</v>
      </c>
      <c r="G99" s="130"/>
      <c r="H99" s="122"/>
      <c r="I99" s="115">
        <f t="shared" si="11"/>
        <v>0</v>
      </c>
    </row>
    <row r="100" spans="2:13" ht="13.5" thickBot="1" x14ac:dyDescent="0.25">
      <c r="B100" s="84" t="s">
        <v>151</v>
      </c>
      <c r="C100" s="83" t="s">
        <v>150</v>
      </c>
      <c r="D100" s="78">
        <v>9742735.0299999993</v>
      </c>
      <c r="E100" s="125"/>
      <c r="F100" s="114">
        <f t="shared" si="10"/>
        <v>9742735.0299999993</v>
      </c>
      <c r="G100" s="78">
        <v>13632318.619999999</v>
      </c>
      <c r="H100" s="126"/>
      <c r="I100" s="115">
        <f t="shared" si="11"/>
        <v>13632318.619999999</v>
      </c>
    </row>
    <row r="101" spans="2:13" ht="34.5" thickBot="1" x14ac:dyDescent="0.25">
      <c r="B101" s="99" t="s">
        <v>181</v>
      </c>
      <c r="C101" s="100" t="s">
        <v>153</v>
      </c>
      <c r="D101" s="127">
        <f t="shared" ref="D101:I101" si="12">D85+D87+D89+D90+D97+D99+D100</f>
        <v>10637626.689999999</v>
      </c>
      <c r="E101" s="127">
        <f t="shared" si="12"/>
        <v>706707.62</v>
      </c>
      <c r="F101" s="127">
        <f t="shared" si="12"/>
        <v>11344334.310000001</v>
      </c>
      <c r="G101" s="127">
        <f t="shared" si="12"/>
        <v>16265926.76</v>
      </c>
      <c r="H101" s="127">
        <f t="shared" si="12"/>
        <v>105662.61</v>
      </c>
      <c r="I101" s="128">
        <f t="shared" si="12"/>
        <v>16371589.369999999</v>
      </c>
    </row>
    <row r="102" spans="2:13" x14ac:dyDescent="0.2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.5" thickBot="1" x14ac:dyDescent="0.25">
      <c r="B103" s="30" t="s">
        <v>152</v>
      </c>
      <c r="C103" s="27" t="s">
        <v>59</v>
      </c>
      <c r="D103" s="64">
        <v>-6040201.1699999999</v>
      </c>
      <c r="E103" s="117"/>
      <c r="F103" s="114">
        <f>E103+D103</f>
        <v>-6040201.1699999999</v>
      </c>
      <c r="G103" s="64">
        <v>-12774770.300000001</v>
      </c>
      <c r="H103" s="117"/>
      <c r="I103" s="115">
        <f>H103+G103</f>
        <v>-12774770.300000001</v>
      </c>
    </row>
    <row r="104" spans="2:13" ht="13.5" thickBot="1" x14ac:dyDescent="0.25">
      <c r="B104" s="62" t="s">
        <v>182</v>
      </c>
      <c r="C104" s="32" t="s">
        <v>154</v>
      </c>
      <c r="D104" s="108">
        <f t="shared" ref="D104:I104" si="13">D101+D103</f>
        <v>4597425.5199999996</v>
      </c>
      <c r="E104" s="108">
        <f t="shared" si="13"/>
        <v>706707.62</v>
      </c>
      <c r="F104" s="108">
        <f t="shared" si="13"/>
        <v>5304133.1399999997</v>
      </c>
      <c r="G104" s="108">
        <f t="shared" si="13"/>
        <v>3491156.46</v>
      </c>
      <c r="H104" s="108">
        <f t="shared" si="13"/>
        <v>105662.61</v>
      </c>
      <c r="I104" s="109">
        <f t="shared" si="13"/>
        <v>3596819.07</v>
      </c>
    </row>
    <row r="105" spans="2:13" x14ac:dyDescent="0.2">
      <c r="B105" s="178" t="s">
        <v>156</v>
      </c>
      <c r="C105" s="178"/>
      <c r="D105" s="178"/>
      <c r="E105" s="178"/>
      <c r="F105" s="178"/>
      <c r="G105" s="178"/>
      <c r="H105" s="178"/>
      <c r="I105" s="178"/>
    </row>
    <row r="106" spans="2:13" ht="12.75" customHeight="1" x14ac:dyDescent="0.2">
      <c r="B106" s="163" t="s">
        <v>157</v>
      </c>
      <c r="C106" s="163"/>
      <c r="D106" s="163"/>
      <c r="E106" s="163"/>
      <c r="F106" s="163"/>
      <c r="G106" s="163"/>
      <c r="H106" s="163"/>
      <c r="I106" s="163"/>
    </row>
    <row r="107" spans="2:13" x14ac:dyDescent="0.2">
      <c r="E107" s="47"/>
      <c r="K107" s="48"/>
      <c r="L107" s="48"/>
    </row>
    <row r="108" spans="2:13" x14ac:dyDescent="0.2">
      <c r="B108" s="57" t="s">
        <v>42</v>
      </c>
      <c r="C108" s="169"/>
      <c r="D108" s="169"/>
      <c r="K108" s="48"/>
      <c r="L108" s="48"/>
    </row>
    <row r="109" spans="2:13" x14ac:dyDescent="0.2">
      <c r="B109" s="11" t="s">
        <v>43</v>
      </c>
      <c r="C109" s="168" t="s">
        <v>41</v>
      </c>
      <c r="D109" s="168"/>
      <c r="E109" s="44"/>
      <c r="K109" s="48"/>
      <c r="L109" s="48"/>
    </row>
    <row r="110" spans="2:13" x14ac:dyDescent="0.2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x14ac:dyDescent="0.2">
      <c r="B111" s="57" t="s">
        <v>36</v>
      </c>
      <c r="C111" s="169"/>
      <c r="D111" s="169"/>
      <c r="E111" s="45"/>
    </row>
    <row r="112" spans="2:13" x14ac:dyDescent="0.2">
      <c r="B112" s="11" t="s">
        <v>43</v>
      </c>
      <c r="C112" s="168" t="s">
        <v>41</v>
      </c>
      <c r="D112" s="168"/>
      <c r="E112" s="44"/>
    </row>
    <row r="113" spans="2:8" x14ac:dyDescent="0.2">
      <c r="B113" s="11"/>
      <c r="C113" s="44"/>
      <c r="D113" s="44"/>
      <c r="E113" s="13"/>
      <c r="F113" s="44"/>
    </row>
    <row r="114" spans="2:8" x14ac:dyDescent="0.2">
      <c r="B114" s="80" t="s">
        <v>167</v>
      </c>
      <c r="C114" s="44"/>
      <c r="D114" s="44"/>
      <c r="E114" s="48"/>
      <c r="F114" s="48"/>
      <c r="G114" s="48"/>
    </row>
    <row r="115" spans="2:8" x14ac:dyDescent="0.2">
      <c r="B115" s="80"/>
      <c r="C115" s="44"/>
      <c r="D115" s="44"/>
      <c r="E115" s="48"/>
      <c r="F115" s="48"/>
      <c r="G115" s="48"/>
    </row>
    <row r="116" spans="2:8" ht="13.5" thickBot="1" x14ac:dyDescent="0.25"/>
    <row r="117" spans="2:8" ht="48" customHeight="1" thickTop="1" thickBot="1" x14ac:dyDescent="0.25">
      <c r="C117" s="176"/>
      <c r="D117" s="177"/>
      <c r="E117" s="177"/>
      <c r="F117" s="138" t="s">
        <v>183</v>
      </c>
      <c r="G117" s="138"/>
      <c r="H117" s="139"/>
    </row>
    <row r="118" spans="2:8" ht="3.75" customHeight="1" thickTop="1" thickBot="1" x14ac:dyDescent="0.25">
      <c r="C118" s="140"/>
      <c r="D118" s="140"/>
      <c r="E118" s="140"/>
      <c r="F118" s="140"/>
      <c r="G118" s="140"/>
      <c r="H118" s="140"/>
    </row>
    <row r="119" spans="2:8" ht="13.5" thickTop="1" x14ac:dyDescent="0.2">
      <c r="C119" s="149" t="s">
        <v>158</v>
      </c>
      <c r="D119" s="150"/>
      <c r="E119" s="150"/>
      <c r="F119" s="141" t="s">
        <v>210</v>
      </c>
      <c r="G119" s="141"/>
      <c r="H119" s="142"/>
    </row>
    <row r="120" spans="2:8" x14ac:dyDescent="0.2">
      <c r="C120" s="151" t="s">
        <v>159</v>
      </c>
      <c r="D120" s="152"/>
      <c r="E120" s="152"/>
      <c r="F120" s="143">
        <v>45728</v>
      </c>
      <c r="G120" s="143"/>
      <c r="H120" s="144"/>
    </row>
    <row r="121" spans="2:8" x14ac:dyDescent="0.2">
      <c r="C121" s="151" t="s">
        <v>160</v>
      </c>
      <c r="D121" s="152"/>
      <c r="E121" s="152"/>
      <c r="F121" s="145" t="s">
        <v>212</v>
      </c>
      <c r="G121" s="145"/>
      <c r="H121" s="146"/>
    </row>
    <row r="122" spans="2:8" x14ac:dyDescent="0.2">
      <c r="C122" s="151" t="s">
        <v>161</v>
      </c>
      <c r="D122" s="152"/>
      <c r="E122" s="152"/>
      <c r="F122" s="145" t="s">
        <v>213</v>
      </c>
      <c r="G122" s="145"/>
      <c r="H122" s="146"/>
    </row>
    <row r="123" spans="2:8" x14ac:dyDescent="0.2">
      <c r="C123" s="151" t="s">
        <v>162</v>
      </c>
      <c r="D123" s="152"/>
      <c r="E123" s="152"/>
      <c r="F123" s="145" t="s">
        <v>208</v>
      </c>
      <c r="G123" s="145"/>
      <c r="H123" s="146"/>
    </row>
    <row r="124" spans="2:8" x14ac:dyDescent="0.2">
      <c r="C124" s="151" t="s">
        <v>163</v>
      </c>
      <c r="D124" s="152"/>
      <c r="E124" s="152"/>
      <c r="F124" s="143">
        <v>45527</v>
      </c>
      <c r="G124" s="143"/>
      <c r="H124" s="144"/>
    </row>
    <row r="125" spans="2:8" x14ac:dyDescent="0.2">
      <c r="C125" s="151" t="s">
        <v>164</v>
      </c>
      <c r="D125" s="152"/>
      <c r="E125" s="152"/>
      <c r="F125" s="143">
        <v>45977</v>
      </c>
      <c r="G125" s="143"/>
      <c r="H125" s="144"/>
    </row>
    <row r="126" spans="2:8" x14ac:dyDescent="0.2">
      <c r="C126" s="151" t="s">
        <v>165</v>
      </c>
      <c r="D126" s="152"/>
      <c r="E126" s="152"/>
      <c r="F126" s="145" t="s">
        <v>211</v>
      </c>
      <c r="G126" s="145"/>
      <c r="H126" s="146"/>
    </row>
    <row r="127" spans="2:8" ht="13.5" thickBot="1" x14ac:dyDescent="0.25">
      <c r="C127" s="174" t="s">
        <v>166</v>
      </c>
      <c r="D127" s="175"/>
      <c r="E127" s="175"/>
      <c r="F127" s="147" t="s">
        <v>209</v>
      </c>
      <c r="G127" s="147"/>
      <c r="H127" s="148"/>
    </row>
    <row r="128" spans="2:8" ht="14.25" thickTop="1" thickBot="1" x14ac:dyDescent="0.25">
      <c r="C128" s="137"/>
      <c r="D128" s="137"/>
      <c r="E128" s="137"/>
      <c r="F128" s="137"/>
      <c r="G128" s="137"/>
      <c r="H128" s="137"/>
    </row>
    <row r="129" spans="3:8" ht="13.5" thickTop="1" x14ac:dyDescent="0.2">
      <c r="C129" s="149" t="s">
        <v>158</v>
      </c>
      <c r="D129" s="150"/>
      <c r="E129" s="150"/>
      <c r="F129" s="141" t="s">
        <v>215</v>
      </c>
      <c r="G129" s="141"/>
      <c r="H129" s="142"/>
    </row>
    <row r="130" spans="3:8" x14ac:dyDescent="0.2">
      <c r="C130" s="151" t="s">
        <v>159</v>
      </c>
      <c r="D130" s="152"/>
      <c r="E130" s="152"/>
      <c r="F130" s="143">
        <v>45728</v>
      </c>
      <c r="G130" s="143"/>
      <c r="H130" s="144"/>
    </row>
    <row r="131" spans="3:8" x14ac:dyDescent="0.2">
      <c r="C131" s="151" t="s">
        <v>160</v>
      </c>
      <c r="D131" s="152"/>
      <c r="E131" s="152"/>
      <c r="F131" s="145" t="s">
        <v>217</v>
      </c>
      <c r="G131" s="145"/>
      <c r="H131" s="146"/>
    </row>
    <row r="132" spans="3:8" x14ac:dyDescent="0.2">
      <c r="C132" s="151" t="s">
        <v>161</v>
      </c>
      <c r="D132" s="152"/>
      <c r="E132" s="152"/>
      <c r="F132" s="145" t="s">
        <v>213</v>
      </c>
      <c r="G132" s="145"/>
      <c r="H132" s="146"/>
    </row>
    <row r="133" spans="3:8" x14ac:dyDescent="0.2">
      <c r="C133" s="151" t="s">
        <v>162</v>
      </c>
      <c r="D133" s="152"/>
      <c r="E133" s="152"/>
      <c r="F133" s="145" t="s">
        <v>215</v>
      </c>
      <c r="G133" s="145"/>
      <c r="H133" s="146"/>
    </row>
    <row r="134" spans="3:8" x14ac:dyDescent="0.2">
      <c r="C134" s="151" t="s">
        <v>163</v>
      </c>
      <c r="D134" s="152"/>
      <c r="E134" s="152"/>
      <c r="F134" s="143">
        <v>45464</v>
      </c>
      <c r="G134" s="143"/>
      <c r="H134" s="144"/>
    </row>
    <row r="135" spans="3:8" x14ac:dyDescent="0.2">
      <c r="C135" s="151" t="s">
        <v>164</v>
      </c>
      <c r="D135" s="152"/>
      <c r="E135" s="152"/>
      <c r="F135" s="143">
        <v>45914</v>
      </c>
      <c r="G135" s="143"/>
      <c r="H135" s="144"/>
    </row>
    <row r="136" spans="3:8" x14ac:dyDescent="0.2">
      <c r="C136" s="151" t="s">
        <v>165</v>
      </c>
      <c r="D136" s="152"/>
      <c r="E136" s="152"/>
      <c r="F136" s="145" t="s">
        <v>216</v>
      </c>
      <c r="G136" s="145"/>
      <c r="H136" s="146"/>
    </row>
    <row r="137" spans="3:8" ht="22.5" customHeight="1" thickBot="1" x14ac:dyDescent="0.25">
      <c r="C137" s="174" t="s">
        <v>166</v>
      </c>
      <c r="D137" s="175"/>
      <c r="E137" s="175"/>
      <c r="F137" s="147" t="s">
        <v>214</v>
      </c>
      <c r="G137" s="147"/>
      <c r="H137" s="148"/>
    </row>
    <row r="138" spans="3:8" ht="13.5" thickTop="1" x14ac:dyDescent="0.2">
      <c r="C138" s="137"/>
      <c r="D138" s="137"/>
      <c r="E138" s="137"/>
      <c r="F138" s="137"/>
      <c r="G138" s="137"/>
      <c r="H138" s="137"/>
    </row>
  </sheetData>
  <mergeCells count="102">
    <mergeCell ref="C137:E137"/>
    <mergeCell ref="F137:H137"/>
    <mergeCell ref="C138:E138"/>
    <mergeCell ref="F138:H138"/>
    <mergeCell ref="C134:E134"/>
    <mergeCell ref="F134:H134"/>
    <mergeCell ref="C135:E135"/>
    <mergeCell ref="F135:H135"/>
    <mergeCell ref="C136:E136"/>
    <mergeCell ref="F136:H136"/>
    <mergeCell ref="C131:E131"/>
    <mergeCell ref="F131:H131"/>
    <mergeCell ref="C132:E132"/>
    <mergeCell ref="F132:H132"/>
    <mergeCell ref="C133:E133"/>
    <mergeCell ref="F133:H133"/>
    <mergeCell ref="C128:E128"/>
    <mergeCell ref="F128:H128"/>
    <mergeCell ref="C129:E129"/>
    <mergeCell ref="F129:H129"/>
    <mergeCell ref="C130:E130"/>
    <mergeCell ref="F130:H130"/>
    <mergeCell ref="C125:E125"/>
    <mergeCell ref="F125:H125"/>
    <mergeCell ref="C126:E126"/>
    <mergeCell ref="F126:H126"/>
    <mergeCell ref="C127:E127"/>
    <mergeCell ref="F127:H127"/>
    <mergeCell ref="C122:E122"/>
    <mergeCell ref="F122:H122"/>
    <mergeCell ref="C123:E123"/>
    <mergeCell ref="F123:H123"/>
    <mergeCell ref="C124:E124"/>
    <mergeCell ref="F124:H124"/>
    <mergeCell ref="C119:E119"/>
    <mergeCell ref="F119:H119"/>
    <mergeCell ref="C120:E120"/>
    <mergeCell ref="F120:H120"/>
    <mergeCell ref="C121:E121"/>
    <mergeCell ref="F121:H121"/>
    <mergeCell ref="B52:B55"/>
    <mergeCell ref="C52:C55"/>
    <mergeCell ref="D52:F52"/>
    <mergeCell ref="G52:I52"/>
    <mergeCell ref="D53:D55"/>
    <mergeCell ref="E53:E55"/>
    <mergeCell ref="E18:E20"/>
    <mergeCell ref="D33:D35"/>
    <mergeCell ref="E33:E35"/>
    <mergeCell ref="H51:I51"/>
    <mergeCell ref="D32:F32"/>
    <mergeCell ref="I18:I20"/>
    <mergeCell ref="D18:D20"/>
    <mergeCell ref="H33:H35"/>
    <mergeCell ref="B2:H2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B9:D12"/>
    <mergeCell ref="E9:G12"/>
    <mergeCell ref="H31:I31"/>
    <mergeCell ref="C17:C20"/>
    <mergeCell ref="G17:I17"/>
    <mergeCell ref="G18:G20"/>
    <mergeCell ref="F80:F82"/>
    <mergeCell ref="H78:I78"/>
    <mergeCell ref="I80:I82"/>
    <mergeCell ref="C118:E118"/>
    <mergeCell ref="C117:E117"/>
    <mergeCell ref="D80:D82"/>
    <mergeCell ref="G79:I79"/>
    <mergeCell ref="H80:H82"/>
    <mergeCell ref="G80:G82"/>
    <mergeCell ref="C112:D112"/>
    <mergeCell ref="C108:D108"/>
    <mergeCell ref="C111:D111"/>
    <mergeCell ref="C109:D109"/>
    <mergeCell ref="B106:I106"/>
    <mergeCell ref="B3:H3"/>
    <mergeCell ref="B4:H4"/>
    <mergeCell ref="B5:H5"/>
    <mergeCell ref="F33:F35"/>
    <mergeCell ref="B17:B20"/>
    <mergeCell ref="E13:G13"/>
    <mergeCell ref="B13:D13"/>
    <mergeCell ref="B32:B35"/>
    <mergeCell ref="C32:C35"/>
    <mergeCell ref="E7:F7"/>
    <mergeCell ref="D17:F17"/>
    <mergeCell ref="G32:I32"/>
    <mergeCell ref="I33:I35"/>
    <mergeCell ref="F18:F20"/>
    <mergeCell ref="H18:H20"/>
    <mergeCell ref="G33:G35"/>
    <mergeCell ref="F117:H117"/>
    <mergeCell ref="F118:H118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2026-04-17T08:58:09Z</dcterms:modified>
</cp:coreProperties>
</file>