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Grichuk\AppData\Local\Temp\"/>
    </mc:Choice>
  </mc:AlternateContent>
  <bookViews>
    <workbookView xWindow="0" yWindow="0" windowWidth="28800" windowHeight="11832"/>
  </bookViews>
  <sheets>
    <sheet name="Прил 3" sheetId="1" r:id="rId1"/>
  </sheets>
  <externalReferences>
    <externalReference r:id="rId2"/>
  </externalReferences>
  <definedNames>
    <definedName name="_xlnm.Print_Area" localSheetId="0">'Прил 3'!$A$1:$N$39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36" i="1" l="1"/>
  <c r="H38" i="1" l="1"/>
  <c r="F38" i="1"/>
  <c r="L37" i="1"/>
  <c r="I37" i="1"/>
  <c r="N36" i="1"/>
  <c r="M36" i="1"/>
  <c r="L36" i="1" s="1"/>
  <c r="J36" i="1"/>
  <c r="G36" i="1"/>
  <c r="E36" i="1" s="1"/>
  <c r="L35" i="1"/>
  <c r="I35" i="1"/>
  <c r="E35" i="1"/>
  <c r="N34" i="1"/>
  <c r="M34" i="1"/>
  <c r="L34" i="1" s="1"/>
  <c r="J34" i="1"/>
  <c r="I34" i="1" s="1"/>
  <c r="G34" i="1"/>
  <c r="E34" i="1" s="1"/>
  <c r="I32" i="1"/>
  <c r="E32" i="1"/>
  <c r="I31" i="1"/>
  <c r="D31" i="1" s="1"/>
  <c r="E31" i="1"/>
  <c r="L30" i="1"/>
  <c r="I30" i="1"/>
  <c r="E30" i="1"/>
  <c r="N29" i="1"/>
  <c r="N38" i="1" s="1"/>
  <c r="M29" i="1"/>
  <c r="L29" i="1" s="1"/>
  <c r="J29" i="1"/>
  <c r="J38" i="1" s="1"/>
  <c r="E29" i="1"/>
  <c r="H26" i="1"/>
  <c r="G26" i="1"/>
  <c r="F26" i="1"/>
  <c r="L25" i="1"/>
  <c r="I25" i="1"/>
  <c r="D25" i="1"/>
  <c r="N24" i="1"/>
  <c r="N26" i="1" s="1"/>
  <c r="M24" i="1"/>
  <c r="K24" i="1"/>
  <c r="K26" i="1" s="1"/>
  <c r="J24" i="1"/>
  <c r="I24" i="1" s="1"/>
  <c r="E24" i="1"/>
  <c r="E26" i="1" s="1"/>
  <c r="I36" i="1" l="1"/>
  <c r="I29" i="1"/>
  <c r="D29" i="1" s="1"/>
  <c r="K38" i="1"/>
  <c r="I38" i="1" s="1"/>
  <c r="L24" i="1"/>
  <c r="D30" i="1"/>
  <c r="D32" i="1"/>
  <c r="D35" i="1"/>
  <c r="D37" i="1"/>
  <c r="D36" i="1"/>
  <c r="F39" i="1"/>
  <c r="E39" i="1" s="1"/>
  <c r="M38" i="1"/>
  <c r="L38" i="1" s="1"/>
  <c r="H39" i="1"/>
  <c r="M26" i="1"/>
  <c r="L26" i="1" s="1"/>
  <c r="D34" i="1"/>
  <c r="I26" i="1"/>
  <c r="D24" i="1"/>
  <c r="D26" i="1" s="1"/>
  <c r="N39" i="1"/>
  <c r="J26" i="1"/>
  <c r="J39" i="1" s="1"/>
  <c r="G38" i="1"/>
  <c r="G39" i="1" s="1"/>
  <c r="K39" i="1" l="1"/>
  <c r="I39" i="1"/>
  <c r="E38" i="1"/>
  <c r="M39" i="1"/>
  <c r="D38" i="1"/>
  <c r="L39" i="1"/>
  <c r="D39" i="1" s="1"/>
</calcChain>
</file>

<file path=xl/sharedStrings.xml><?xml version="1.0" encoding="utf-8"?>
<sst xmlns="http://schemas.openxmlformats.org/spreadsheetml/2006/main" count="56" uniqueCount="46">
  <si>
    <t>Приложение № 3</t>
  </si>
  <si>
    <t>к   подпрограмме</t>
  </si>
  <si>
    <t>"Развитие объектов социальной сферы, капитальный</t>
  </si>
  <si>
    <t>ремонт объектов коммунальной инфраструктуры и</t>
  </si>
  <si>
    <t xml:space="preserve">жилищного фонда" на  2017-2020 годы </t>
  </si>
  <si>
    <t xml:space="preserve">муниципальной программы </t>
  </si>
  <si>
    <t>"Реформирование и модернизация жилищно-коммуналь-</t>
  </si>
  <si>
    <t>ного хозяйства и повышение энергетической эффектив-</t>
  </si>
  <si>
    <t>ности", утвержденной постановлением Администрации</t>
  </si>
  <si>
    <t>Перечень работ в рамках мероприятий
   подпрограммы "Развитие объектов социальной сферы, капитальный ремонт объектов коммунальной инфраструктуры и жилищного фонда" на  2017-2020 годы</t>
  </si>
  <si>
    <t>№ п/п</t>
  </si>
  <si>
    <t>Мероприятия  программы</t>
  </si>
  <si>
    <t>Един. измер.</t>
  </si>
  <si>
    <t>Объем финансирования по годам</t>
  </si>
  <si>
    <t>Итого</t>
  </si>
  <si>
    <t>I - этап</t>
  </si>
  <si>
    <t>II - этап</t>
  </si>
  <si>
    <t>Задача 1. Обеспечение надежной эксплуатации объектов инженерной инфраструктуры</t>
  </si>
  <si>
    <t>1.1.</t>
  </si>
  <si>
    <t>Предоставление субсидий бюджету муниципального образования город Норильск на реализацию мероприятий по модернизации и капитальному ремонту объектов коммунальной инфраструктуры</t>
  </si>
  <si>
    <t>1.1.1.</t>
  </si>
  <si>
    <t>Модернизация и развитие объектов инженерной инфраструктуры</t>
  </si>
  <si>
    <t>тыс.руб.</t>
  </si>
  <si>
    <t>пог.м.</t>
  </si>
  <si>
    <t>Итого по задаче 1</t>
  </si>
  <si>
    <t>Задача 2. Сохранение жилищного фонда на территории муниципального образования города Норильск</t>
  </si>
  <si>
    <t>2.1.</t>
  </si>
  <si>
    <t>Предоставление субсидий бюджету муниципального образования город Норильск на реализацию мероприятий по капитальному ремонту жилищного фонда</t>
  </si>
  <si>
    <t>2.1.1.</t>
  </si>
  <si>
    <t>Сохранение устойчивости зданий перспективного жилищного фонда</t>
  </si>
  <si>
    <t>зданий</t>
  </si>
  <si>
    <t>2.1.2.</t>
  </si>
  <si>
    <t>Выполнение работ по комплексному капитальному ремонту многоквартирных домов</t>
  </si>
  <si>
    <t>2.2.</t>
  </si>
  <si>
    <t>Предоставление субсидий бюджету муниципального образования город Норильск на реализацию мероприятий по ремонту жилых помещений и сносу аварийных жилых домов</t>
  </si>
  <si>
    <t>2.2.1.</t>
  </si>
  <si>
    <t>Снос выселенных аварийных и ветхих строений</t>
  </si>
  <si>
    <t>2.2.2.</t>
  </si>
  <si>
    <t>Ремонт квартир под переселение из аварийного и ветхого жилищного фонда</t>
  </si>
  <si>
    <t>квартир</t>
  </si>
  <si>
    <t>Итого по задаче 2</t>
  </si>
  <si>
    <t>ИТОГО по задаче 1-2</t>
  </si>
  <si>
    <t>к постановлению Администрации города Норильска</t>
  </si>
  <si>
    <t>Приложение № 2</t>
  </si>
  <si>
    <t>города Норильска от 07.12.2016  № 585</t>
  </si>
  <si>
    <t>от от 01.06.2018 № 209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</si>
</sst>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р_._-;\-* #,##0.00_р_._-;_-* &quot;-&quot;??_р_._-;_-@_-"/>
    <numFmt numFmtId="164" formatCode="_-* #,##0_р_._-;\-* #,##0_р_._-;_-* &quot;-&quot;??_р_._-;_-@_-"/>
    <numFmt numFmtId="165" formatCode="_-* #,##0.0_р_._-;\-* #,##0.0_р_._-;_-* &quot;-&quot;??_р_._-;_-@_-"/>
  </numFmts>
  <fonts count="15" x14ac:knownFonts="1">
    <font>
      <sz val="11"/>
      <color theme="1"/>
      <name val="Calibri"/>
      <family val="2"/>
      <charset val="204"/>
      <scheme val="minor"/>
    </font>
    <font>
      <sz val="12"/>
      <color theme="1"/>
      <name val="Arial"/>
      <family val="2"/>
      <charset val="204"/>
    </font>
    <font>
      <sz val="16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4"/>
      <color indexed="56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2"/>
      <color indexed="56"/>
      <name val="Times New Roman"/>
      <family val="1"/>
      <charset val="204"/>
    </font>
    <font>
      <b/>
      <u val="singleAccounting"/>
      <sz val="12"/>
      <color indexed="56"/>
      <name val="Times New Roman"/>
      <family val="1"/>
      <charset val="204"/>
    </font>
    <font>
      <b/>
      <u val="singleAccounting"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3" fontId="9" fillId="0" borderId="0" applyFont="0" applyFill="0" applyBorder="0" applyAlignment="0" applyProtection="0"/>
  </cellStyleXfs>
  <cellXfs count="116">
    <xf numFmtId="0" fontId="0" fillId="0" borderId="0" xfId="0"/>
    <xf numFmtId="0" fontId="1" fillId="0" borderId="0" xfId="0" applyFont="1"/>
    <xf numFmtId="0" fontId="3" fillId="0" borderId="0" xfId="0" applyFont="1" applyAlignment="1">
      <alignment horizontal="center"/>
    </xf>
    <xf numFmtId="0" fontId="5" fillId="0" borderId="10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/>
    </xf>
    <xf numFmtId="0" fontId="6" fillId="0" borderId="13" xfId="0" applyFont="1" applyBorder="1" applyAlignment="1">
      <alignment horizontal="center"/>
    </xf>
    <xf numFmtId="0" fontId="6" fillId="0" borderId="14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5" fillId="0" borderId="18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vertical="center" wrapText="1"/>
    </xf>
    <xf numFmtId="0" fontId="4" fillId="0" borderId="3" xfId="0" applyFont="1" applyBorder="1" applyAlignment="1">
      <alignment horizontal="center" vertical="center" wrapText="1"/>
    </xf>
    <xf numFmtId="164" fontId="10" fillId="0" borderId="10" xfId="1" applyNumberFormat="1" applyFont="1" applyBorder="1" applyAlignment="1">
      <alignment vertical="center"/>
    </xf>
    <xf numFmtId="164" fontId="11" fillId="0" borderId="1" xfId="1" applyNumberFormat="1" applyFont="1" applyBorder="1" applyAlignment="1">
      <alignment vertical="center"/>
    </xf>
    <xf numFmtId="164" fontId="4" fillId="0" borderId="2" xfId="1" applyNumberFormat="1" applyFont="1" applyBorder="1" applyAlignment="1">
      <alignment vertical="center"/>
    </xf>
    <xf numFmtId="164" fontId="4" fillId="0" borderId="3" xfId="1" applyNumberFormat="1" applyFont="1" applyBorder="1" applyAlignment="1">
      <alignment vertical="center"/>
    </xf>
    <xf numFmtId="164" fontId="4" fillId="0" borderId="11" xfId="1" applyNumberFormat="1" applyFont="1" applyBorder="1" applyAlignment="1">
      <alignment vertical="center"/>
    </xf>
    <xf numFmtId="164" fontId="0" fillId="0" borderId="0" xfId="0" applyNumberFormat="1"/>
    <xf numFmtId="164" fontId="12" fillId="0" borderId="7" xfId="1" applyNumberFormat="1" applyFont="1" applyBorder="1" applyAlignment="1">
      <alignment vertical="center"/>
    </xf>
    <xf numFmtId="164" fontId="12" fillId="0" borderId="23" xfId="1" applyNumberFormat="1" applyFont="1" applyBorder="1" applyAlignment="1">
      <alignment vertical="center"/>
    </xf>
    <xf numFmtId="16" fontId="8" fillId="0" borderId="27" xfId="0" applyNumberFormat="1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0" fontId="13" fillId="0" borderId="8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164" fontId="8" fillId="0" borderId="21" xfId="1" applyNumberFormat="1" applyFont="1" applyBorder="1" applyAlignment="1">
      <alignment vertical="center"/>
    </xf>
    <xf numFmtId="164" fontId="3" fillId="0" borderId="8" xfId="0" applyNumberFormat="1" applyFont="1" applyBorder="1"/>
    <xf numFmtId="164" fontId="3" fillId="0" borderId="9" xfId="0" applyNumberFormat="1" applyFont="1" applyBorder="1"/>
    <xf numFmtId="164" fontId="3" fillId="0" borderId="8" xfId="0" applyNumberFormat="1" applyFont="1" applyBorder="1" applyAlignment="1">
      <alignment vertical="center"/>
    </xf>
    <xf numFmtId="164" fontId="3" fillId="0" borderId="22" xfId="0" applyNumberFormat="1" applyFont="1" applyBorder="1" applyAlignment="1">
      <alignment vertical="center"/>
    </xf>
    <xf numFmtId="164" fontId="3" fillId="0" borderId="9" xfId="0" applyNumberFormat="1" applyFont="1" applyBorder="1" applyAlignment="1">
      <alignment vertical="center"/>
    </xf>
    <xf numFmtId="0" fontId="3" fillId="0" borderId="12" xfId="0" applyFont="1" applyBorder="1"/>
    <xf numFmtId="0" fontId="8" fillId="0" borderId="13" xfId="0" applyFont="1" applyBorder="1" applyAlignment="1">
      <alignment horizontal="right"/>
    </xf>
    <xf numFmtId="0" fontId="3" fillId="0" borderId="14" xfId="0" applyFont="1" applyBorder="1" applyAlignment="1">
      <alignment horizontal="center"/>
    </xf>
    <xf numFmtId="164" fontId="8" fillId="0" borderId="24" xfId="0" applyNumberFormat="1" applyFont="1" applyBorder="1"/>
    <xf numFmtId="164" fontId="3" fillId="0" borderId="13" xfId="0" applyNumberFormat="1" applyFont="1" applyBorder="1"/>
    <xf numFmtId="164" fontId="3" fillId="0" borderId="14" xfId="0" applyNumberFormat="1" applyFont="1" applyBorder="1"/>
    <xf numFmtId="164" fontId="3" fillId="0" borderId="25" xfId="0" applyNumberFormat="1" applyFont="1" applyBorder="1"/>
    <xf numFmtId="0" fontId="8" fillId="0" borderId="18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horizontal="center" vertical="center" wrapText="1"/>
    </xf>
    <xf numFmtId="165" fontId="8" fillId="0" borderId="10" xfId="1" applyNumberFormat="1" applyFont="1" applyFill="1" applyBorder="1" applyAlignment="1">
      <alignment vertical="center"/>
    </xf>
    <xf numFmtId="165" fontId="12" fillId="0" borderId="1" xfId="1" applyNumberFormat="1" applyFont="1" applyFill="1" applyBorder="1" applyAlignment="1">
      <alignment vertical="center"/>
    </xf>
    <xf numFmtId="165" fontId="3" fillId="0" borderId="2" xfId="0" applyNumberFormat="1" applyFont="1" applyFill="1" applyBorder="1" applyAlignment="1">
      <alignment vertical="center"/>
    </xf>
    <xf numFmtId="165" fontId="3" fillId="0" borderId="3" xfId="0" applyNumberFormat="1" applyFont="1" applyFill="1" applyBorder="1" applyAlignment="1">
      <alignment vertical="center"/>
    </xf>
    <xf numFmtId="165" fontId="3" fillId="0" borderId="11" xfId="0" applyNumberFormat="1" applyFont="1" applyFill="1" applyBorder="1" applyAlignment="1">
      <alignment vertical="center"/>
    </xf>
    <xf numFmtId="0" fontId="3" fillId="0" borderId="8" xfId="0" applyFont="1" applyFill="1" applyBorder="1" applyAlignment="1">
      <alignment horizontal="center"/>
    </xf>
    <xf numFmtId="0" fontId="3" fillId="0" borderId="9" xfId="0" applyFont="1" applyFill="1" applyBorder="1" applyAlignment="1">
      <alignment horizontal="center" vertical="center" wrapText="1"/>
    </xf>
    <xf numFmtId="164" fontId="8" fillId="0" borderId="26" xfId="1" applyNumberFormat="1" applyFont="1" applyFill="1" applyBorder="1" applyAlignment="1">
      <alignment vertical="center"/>
    </xf>
    <xf numFmtId="164" fontId="12" fillId="0" borderId="7" xfId="1" applyNumberFormat="1" applyFont="1" applyFill="1" applyBorder="1" applyAlignment="1">
      <alignment vertical="center"/>
    </xf>
    <xf numFmtId="164" fontId="3" fillId="0" borderId="8" xfId="0" applyNumberFormat="1" applyFont="1" applyFill="1" applyBorder="1" applyAlignment="1">
      <alignment vertical="center"/>
    </xf>
    <xf numFmtId="164" fontId="3" fillId="0" borderId="9" xfId="0" applyNumberFormat="1" applyFont="1" applyFill="1" applyBorder="1" applyAlignment="1">
      <alignment vertical="center"/>
    </xf>
    <xf numFmtId="164" fontId="3" fillId="0" borderId="22" xfId="0" applyNumberFormat="1" applyFont="1" applyFill="1" applyBorder="1" applyAlignment="1">
      <alignment vertical="center"/>
    </xf>
    <xf numFmtId="0" fontId="3" fillId="0" borderId="8" xfId="0" applyFont="1" applyFill="1" applyBorder="1" applyAlignment="1">
      <alignment vertical="center" wrapText="1"/>
    </xf>
    <xf numFmtId="165" fontId="8" fillId="0" borderId="26" xfId="1" applyNumberFormat="1" applyFont="1" applyFill="1" applyBorder="1" applyAlignment="1">
      <alignment vertical="center"/>
    </xf>
    <xf numFmtId="165" fontId="12" fillId="0" borderId="23" xfId="1" applyNumberFormat="1" applyFont="1" applyFill="1" applyBorder="1" applyAlignment="1">
      <alignment vertical="center"/>
    </xf>
    <xf numFmtId="165" fontId="3" fillId="0" borderId="8" xfId="0" applyNumberFormat="1" applyFont="1" applyFill="1" applyBorder="1" applyAlignment="1">
      <alignment vertical="center"/>
    </xf>
    <xf numFmtId="165" fontId="3" fillId="0" borderId="9" xfId="0" applyNumberFormat="1" applyFont="1" applyFill="1" applyBorder="1" applyAlignment="1">
      <alignment vertical="center"/>
    </xf>
    <xf numFmtId="165" fontId="3" fillId="0" borderId="22" xfId="0" applyNumberFormat="1" applyFont="1" applyFill="1" applyBorder="1" applyAlignment="1">
      <alignment vertical="center"/>
    </xf>
    <xf numFmtId="165" fontId="8" fillId="0" borderId="7" xfId="1" applyNumberFormat="1" applyFont="1" applyFill="1" applyBorder="1" applyAlignment="1">
      <alignment vertical="center"/>
    </xf>
    <xf numFmtId="0" fontId="3" fillId="0" borderId="9" xfId="0" applyFont="1" applyFill="1" applyBorder="1" applyAlignment="1">
      <alignment horizontal="center"/>
    </xf>
    <xf numFmtId="164" fontId="8" fillId="0" borderId="21" xfId="1" applyNumberFormat="1" applyFont="1" applyFill="1" applyBorder="1" applyAlignment="1">
      <alignment vertical="center"/>
    </xf>
    <xf numFmtId="164" fontId="12" fillId="0" borderId="23" xfId="1" applyNumberFormat="1" applyFont="1" applyFill="1" applyBorder="1" applyAlignment="1">
      <alignment vertical="center"/>
    </xf>
    <xf numFmtId="164" fontId="3" fillId="0" borderId="8" xfId="0" applyNumberFormat="1" applyFont="1" applyFill="1" applyBorder="1"/>
    <xf numFmtId="164" fontId="3" fillId="0" borderId="9" xfId="0" applyNumberFormat="1" applyFont="1" applyFill="1" applyBorder="1"/>
    <xf numFmtId="164" fontId="3" fillId="0" borderId="22" xfId="0" applyNumberFormat="1" applyFont="1" applyFill="1" applyBorder="1"/>
    <xf numFmtId="164" fontId="8" fillId="0" borderId="7" xfId="1" applyNumberFormat="1" applyFont="1" applyFill="1" applyBorder="1" applyAlignment="1">
      <alignment vertical="center"/>
    </xf>
    <xf numFmtId="0" fontId="3" fillId="0" borderId="2" xfId="0" applyFont="1" applyFill="1" applyBorder="1" applyAlignment="1">
      <alignment wrapText="1"/>
    </xf>
    <xf numFmtId="0" fontId="3" fillId="0" borderId="8" xfId="0" applyFont="1" applyFill="1" applyBorder="1" applyAlignment="1">
      <alignment wrapText="1"/>
    </xf>
    <xf numFmtId="165" fontId="12" fillId="0" borderId="7" xfId="1" applyNumberFormat="1" applyFont="1" applyFill="1" applyBorder="1" applyAlignment="1">
      <alignment vertical="center"/>
    </xf>
    <xf numFmtId="0" fontId="3" fillId="0" borderId="8" xfId="0" applyFont="1" applyBorder="1" applyAlignment="1">
      <alignment horizontal="center"/>
    </xf>
    <xf numFmtId="164" fontId="8" fillId="0" borderId="26" xfId="1" applyNumberFormat="1" applyFont="1" applyBorder="1" applyAlignment="1">
      <alignment vertical="center"/>
    </xf>
    <xf numFmtId="0" fontId="8" fillId="0" borderId="8" xfId="0" applyFont="1" applyBorder="1" applyAlignment="1">
      <alignment horizontal="right" vertical="center"/>
    </xf>
    <xf numFmtId="0" fontId="3" fillId="0" borderId="9" xfId="0" applyFont="1" applyBorder="1" applyAlignment="1">
      <alignment horizontal="center" vertical="center"/>
    </xf>
    <xf numFmtId="165" fontId="8" fillId="0" borderId="26" xfId="1" applyNumberFormat="1" applyFont="1" applyBorder="1" applyAlignment="1">
      <alignment vertical="center"/>
    </xf>
    <xf numFmtId="165" fontId="12" fillId="0" borderId="7" xfId="1" applyNumberFormat="1" applyFont="1" applyBorder="1" applyAlignment="1">
      <alignment vertical="center"/>
    </xf>
    <xf numFmtId="165" fontId="3" fillId="0" borderId="8" xfId="0" applyNumberFormat="1" applyFont="1" applyBorder="1" applyAlignment="1">
      <alignment vertical="center"/>
    </xf>
    <xf numFmtId="165" fontId="3" fillId="0" borderId="9" xfId="0" applyNumberFormat="1" applyFont="1" applyBorder="1" applyAlignment="1">
      <alignment vertical="center"/>
    </xf>
    <xf numFmtId="165" fontId="3" fillId="0" borderId="13" xfId="0" applyNumberFormat="1" applyFont="1" applyBorder="1" applyAlignment="1">
      <alignment vertical="center"/>
    </xf>
    <xf numFmtId="165" fontId="3" fillId="0" borderId="22" xfId="0" applyNumberFormat="1" applyFont="1" applyBorder="1" applyAlignment="1">
      <alignment vertical="center"/>
    </xf>
    <xf numFmtId="0" fontId="3" fillId="0" borderId="30" xfId="0" applyFont="1" applyBorder="1" applyAlignment="1">
      <alignment horizontal="center" vertical="center"/>
    </xf>
    <xf numFmtId="0" fontId="8" fillId="0" borderId="31" xfId="0" applyFont="1" applyBorder="1" applyAlignment="1">
      <alignment horizontal="right" vertical="center"/>
    </xf>
    <xf numFmtId="0" fontId="3" fillId="0" borderId="32" xfId="0" applyFont="1" applyBorder="1" applyAlignment="1">
      <alignment horizontal="center" vertical="center" wrapText="1"/>
    </xf>
    <xf numFmtId="165" fontId="8" fillId="0" borderId="33" xfId="1" applyNumberFormat="1" applyFont="1" applyBorder="1" applyAlignment="1">
      <alignment vertical="center"/>
    </xf>
    <xf numFmtId="165" fontId="12" fillId="0" borderId="30" xfId="1" applyNumberFormat="1" applyFont="1" applyBorder="1" applyAlignment="1">
      <alignment vertical="center"/>
    </xf>
    <xf numFmtId="165" fontId="3" fillId="0" borderId="31" xfId="0" applyNumberFormat="1" applyFont="1" applyBorder="1" applyAlignment="1">
      <alignment vertical="center"/>
    </xf>
    <xf numFmtId="165" fontId="12" fillId="0" borderId="34" xfId="1" applyNumberFormat="1" applyFont="1" applyFill="1" applyBorder="1" applyAlignment="1">
      <alignment vertical="center"/>
    </xf>
    <xf numFmtId="165" fontId="3" fillId="0" borderId="32" xfId="0" applyNumberFormat="1" applyFont="1" applyBorder="1" applyAlignment="1">
      <alignment vertical="center"/>
    </xf>
    <xf numFmtId="0" fontId="8" fillId="0" borderId="19" xfId="0" applyFont="1" applyBorder="1" applyAlignment="1">
      <alignment horizontal="left" vertical="top" wrapText="1"/>
    </xf>
    <xf numFmtId="0" fontId="8" fillId="0" borderId="20" xfId="0" applyFont="1" applyBorder="1" applyAlignment="1">
      <alignment horizontal="left" vertical="top" wrapText="1"/>
    </xf>
    <xf numFmtId="0" fontId="14" fillId="0" borderId="1" xfId="0" applyFont="1" applyBorder="1" applyAlignment="1">
      <alignment horizontal="left" vertical="center"/>
    </xf>
    <xf numFmtId="0" fontId="14" fillId="0" borderId="2" xfId="0" applyFont="1" applyBorder="1" applyAlignment="1">
      <alignment horizontal="left"/>
    </xf>
    <xf numFmtId="0" fontId="14" fillId="0" borderId="3" xfId="0" applyFont="1" applyBorder="1" applyAlignment="1">
      <alignment horizontal="left"/>
    </xf>
    <xf numFmtId="0" fontId="8" fillId="0" borderId="19" xfId="0" applyFont="1" applyBorder="1" applyAlignment="1">
      <alignment vertical="top" wrapText="1"/>
    </xf>
    <xf numFmtId="0" fontId="8" fillId="0" borderId="19" xfId="0" applyFont="1" applyBorder="1" applyAlignment="1"/>
    <xf numFmtId="0" fontId="8" fillId="0" borderId="20" xfId="0" applyFont="1" applyBorder="1" applyAlignment="1"/>
    <xf numFmtId="0" fontId="8" fillId="0" borderId="28" xfId="0" applyFont="1" applyFill="1" applyBorder="1" applyAlignment="1">
      <alignment vertical="center" wrapText="1"/>
    </xf>
    <xf numFmtId="0" fontId="8" fillId="0" borderId="28" xfId="0" applyFont="1" applyFill="1" applyBorder="1" applyAlignment="1">
      <alignment vertical="center"/>
    </xf>
    <xf numFmtId="0" fontId="8" fillId="0" borderId="29" xfId="0" applyFont="1" applyFill="1" applyBorder="1" applyAlignment="1">
      <alignment vertical="center"/>
    </xf>
    <xf numFmtId="0" fontId="2" fillId="0" borderId="0" xfId="0" applyFont="1" applyAlignment="1">
      <alignment horizont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7" fillId="0" borderId="15" xfId="0" applyFont="1" applyBorder="1" applyAlignment="1">
      <alignment horizontal="left" vertical="center" wrapText="1"/>
    </xf>
    <xf numFmtId="0" fontId="7" fillId="0" borderId="16" xfId="0" applyFont="1" applyBorder="1" applyAlignment="1">
      <alignment horizontal="left" vertical="center" wrapText="1"/>
    </xf>
    <xf numFmtId="0" fontId="7" fillId="0" borderId="17" xfId="0" applyFont="1" applyBorder="1" applyAlignment="1">
      <alignment horizontal="left" vertical="center" wrapText="1"/>
    </xf>
  </cellXfs>
  <cellStyles count="2">
    <cellStyle name="Обычный" xfId="0" builtinId="0"/>
    <cellStyle name="Финансовый 2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18%20&#1075;&#1086;&#1076;/&#1055;&#1088;&#1086;&#1077;&#1082;&#1090;%20&#1052;&#1055;%202017-2020%20&#1085;&#1072;%20&#1089;&#1086;&#1075;&#1083;&#1072;&#1089;&#1086;&#1074;&#1072;&#1085;&#1080;&#1077;/&#1052;&#1055;%20&#1056;&#1077;&#1092;&#1086;&#1088;&#1084;&#1080;&#1088;&#1086;&#1074;&#1072;&#1085;&#1080;&#1077;%20&#1085;&#1072;%202017-2020%20&#1085;&#1072;%20&#1091;&#1090;&#1074;&#1077;&#1088;&#1078;&#1076;&#1077;&#1085;&#1080;&#1077;/&#1055;&#1088;&#1080;&#1083;&#1086;&#1078;&#1077;&#1085;&#1080;&#1077;%20&#8470;%204%20-%20&#1055;&#1055;%201/&#1055;&#1088;&#1080;&#1083;&#1086;&#1078;&#1077;&#1085;&#1080;&#1103;%20&#1082;%20&#1087;&#1086;&#1076;&#1087;&#1088;&#1086;&#1075;&#1088;&#1072;&#1084;&#1084;&#1077;%20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 1"/>
      <sheetName val="Прил 2"/>
      <sheetName val="Прил 3"/>
      <sheetName val="Прил 4 раздел 1  "/>
      <sheetName val="Прил 4 раздел 2 "/>
      <sheetName val="Прил 4 раздел 3"/>
      <sheetName val="Прил 4 раздел 4"/>
      <sheetName val="Прил 4 раздел 5"/>
      <sheetName val="Прил.5"/>
      <sheetName val="Прил. 4.1.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10">
          <cell r="L10">
            <v>128910</v>
          </cell>
          <cell r="M10">
            <v>128850</v>
          </cell>
          <cell r="O10">
            <v>128850</v>
          </cell>
          <cell r="P10">
            <v>128850</v>
          </cell>
        </row>
        <row r="23">
          <cell r="L23">
            <v>320320</v>
          </cell>
          <cell r="O23">
            <v>441968.6</v>
          </cell>
          <cell r="P23">
            <v>638994</v>
          </cell>
        </row>
        <row r="34">
          <cell r="L34">
            <v>0</v>
          </cell>
          <cell r="O34">
            <v>20592.199999999997</v>
          </cell>
          <cell r="P34">
            <v>42375.9</v>
          </cell>
        </row>
        <row r="39">
          <cell r="L39">
            <v>80080</v>
          </cell>
          <cell r="O39">
            <v>118019.2</v>
          </cell>
          <cell r="P39">
            <v>118019.2</v>
          </cell>
        </row>
      </sheetData>
      <sheetData sheetId="9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P39"/>
  <sheetViews>
    <sheetView tabSelected="1" view="pageBreakPreview" zoomScaleSheetLayoutView="100" workbookViewId="0">
      <selection activeCell="J11" sqref="J11"/>
    </sheetView>
  </sheetViews>
  <sheetFormatPr defaultRowHeight="14.4" outlineLevelCol="1" x14ac:dyDescent="0.3"/>
  <cols>
    <col min="1" max="1" width="5.5546875" customWidth="1"/>
    <col min="2" max="2" width="42.109375" customWidth="1"/>
    <col min="3" max="3" width="12.109375" customWidth="1"/>
    <col min="4" max="4" width="18.5546875" customWidth="1"/>
    <col min="5" max="5" width="17" hidden="1" customWidth="1" outlineLevel="1"/>
    <col min="6" max="6" width="15.109375" hidden="1" customWidth="1" outlineLevel="1"/>
    <col min="7" max="7" width="14.6640625" hidden="1" customWidth="1" outlineLevel="1"/>
    <col min="8" max="8" width="15.33203125" hidden="1" customWidth="1" outlineLevel="1"/>
    <col min="9" max="9" width="19.5546875" customWidth="1" collapsed="1"/>
    <col min="10" max="10" width="15.44140625" customWidth="1"/>
    <col min="11" max="11" width="15" customWidth="1"/>
    <col min="12" max="12" width="20.88671875" customWidth="1"/>
    <col min="13" max="13" width="20" customWidth="1"/>
    <col min="14" max="14" width="21.33203125" customWidth="1"/>
    <col min="15" max="16" width="7.44140625" customWidth="1"/>
  </cols>
  <sheetData>
    <row r="2" spans="12:13" ht="15.6" x14ac:dyDescent="0.3">
      <c r="L2" s="1" t="s">
        <v>43</v>
      </c>
    </row>
    <row r="3" spans="12:13" ht="15.6" x14ac:dyDescent="0.3">
      <c r="L3" s="1" t="s">
        <v>42</v>
      </c>
    </row>
    <row r="4" spans="12:13" ht="15.6" x14ac:dyDescent="0.3">
      <c r="L4" s="1" t="s">
        <v>45</v>
      </c>
    </row>
    <row r="6" spans="12:13" ht="15.6" x14ac:dyDescent="0.3">
      <c r="L6" s="1" t="s">
        <v>0</v>
      </c>
      <c r="M6" s="1"/>
    </row>
    <row r="7" spans="12:13" ht="15.6" x14ac:dyDescent="0.3">
      <c r="L7" s="1" t="s">
        <v>1</v>
      </c>
      <c r="M7" s="1"/>
    </row>
    <row r="8" spans="12:13" ht="15.6" x14ac:dyDescent="0.3">
      <c r="L8" s="1" t="s">
        <v>2</v>
      </c>
      <c r="M8" s="1"/>
    </row>
    <row r="9" spans="12:13" ht="15.6" x14ac:dyDescent="0.3">
      <c r="L9" s="1" t="s">
        <v>3</v>
      </c>
      <c r="M9" s="1"/>
    </row>
    <row r="10" spans="12:13" ht="15.6" x14ac:dyDescent="0.3">
      <c r="L10" s="1" t="s">
        <v>4</v>
      </c>
      <c r="M10" s="1"/>
    </row>
    <row r="11" spans="12:13" ht="15.6" x14ac:dyDescent="0.3">
      <c r="L11" s="1" t="s">
        <v>5</v>
      </c>
      <c r="M11" s="1"/>
    </row>
    <row r="12" spans="12:13" ht="15.6" x14ac:dyDescent="0.3">
      <c r="L12" s="1" t="s">
        <v>6</v>
      </c>
      <c r="M12" s="1"/>
    </row>
    <row r="13" spans="12:13" ht="15.6" x14ac:dyDescent="0.3">
      <c r="L13" s="1" t="s">
        <v>7</v>
      </c>
      <c r="M13" s="1"/>
    </row>
    <row r="14" spans="12:13" ht="15.6" x14ac:dyDescent="0.3">
      <c r="L14" s="1" t="s">
        <v>8</v>
      </c>
      <c r="M14" s="1"/>
    </row>
    <row r="15" spans="12:13" ht="15.6" x14ac:dyDescent="0.3">
      <c r="L15" s="1" t="s">
        <v>44</v>
      </c>
      <c r="M15" s="1"/>
    </row>
    <row r="16" spans="12:13" ht="8.25" customHeight="1" x14ac:dyDescent="0.3">
      <c r="M16" s="1"/>
    </row>
    <row r="17" spans="1:16" ht="57.75" customHeight="1" x14ac:dyDescent="0.4">
      <c r="A17" s="103" t="s">
        <v>9</v>
      </c>
      <c r="B17" s="103"/>
      <c r="C17" s="103"/>
      <c r="D17" s="103"/>
      <c r="E17" s="103"/>
      <c r="F17" s="103"/>
      <c r="G17" s="103"/>
      <c r="H17" s="103"/>
      <c r="I17" s="103"/>
      <c r="J17" s="103"/>
      <c r="K17" s="103"/>
      <c r="L17" s="103"/>
      <c r="M17" s="103"/>
      <c r="N17" s="103"/>
      <c r="O17" s="2"/>
      <c r="P17" s="2"/>
    </row>
    <row r="18" spans="1:16" ht="9" customHeight="1" thickBot="1" x14ac:dyDescent="0.35"/>
    <row r="19" spans="1:16" ht="19.5" customHeight="1" thickBot="1" x14ac:dyDescent="0.35">
      <c r="A19" s="104" t="s">
        <v>10</v>
      </c>
      <c r="B19" s="106" t="s">
        <v>11</v>
      </c>
      <c r="C19" s="108" t="s">
        <v>12</v>
      </c>
      <c r="D19" s="110" t="s">
        <v>13</v>
      </c>
      <c r="E19" s="111"/>
      <c r="F19" s="111"/>
      <c r="G19" s="111"/>
      <c r="H19" s="111"/>
      <c r="I19" s="111"/>
      <c r="J19" s="111"/>
      <c r="K19" s="111"/>
      <c r="L19" s="111"/>
      <c r="M19" s="111"/>
      <c r="N19" s="112"/>
    </row>
    <row r="20" spans="1:16" ht="21" customHeight="1" x14ac:dyDescent="0.3">
      <c r="A20" s="105"/>
      <c r="B20" s="107"/>
      <c r="C20" s="109"/>
      <c r="D20" s="3" t="s">
        <v>14</v>
      </c>
      <c r="E20" s="4" t="s">
        <v>15</v>
      </c>
      <c r="F20" s="5">
        <v>2011</v>
      </c>
      <c r="G20" s="5">
        <v>2012</v>
      </c>
      <c r="H20" s="6">
        <v>2013</v>
      </c>
      <c r="I20" s="4" t="s">
        <v>15</v>
      </c>
      <c r="J20" s="5">
        <v>2017</v>
      </c>
      <c r="K20" s="7">
        <v>2018</v>
      </c>
      <c r="L20" s="4" t="s">
        <v>16</v>
      </c>
      <c r="M20" s="5">
        <v>2019</v>
      </c>
      <c r="N20" s="6">
        <v>2020</v>
      </c>
    </row>
    <row r="21" spans="1:16" ht="15" thickBot="1" x14ac:dyDescent="0.35">
      <c r="A21" s="8">
        <v>1</v>
      </c>
      <c r="B21" s="9">
        <v>2</v>
      </c>
      <c r="C21" s="10">
        <v>3</v>
      </c>
      <c r="D21" s="11">
        <v>4</v>
      </c>
      <c r="E21" s="8">
        <v>5</v>
      </c>
      <c r="F21" s="9">
        <v>6</v>
      </c>
      <c r="G21" s="9">
        <v>7</v>
      </c>
      <c r="H21" s="10">
        <v>8</v>
      </c>
      <c r="I21" s="8">
        <v>5</v>
      </c>
      <c r="J21" s="9">
        <v>7</v>
      </c>
      <c r="K21" s="10">
        <v>8</v>
      </c>
      <c r="L21" s="8">
        <v>9</v>
      </c>
      <c r="M21" s="9">
        <v>10</v>
      </c>
      <c r="N21" s="10">
        <v>11</v>
      </c>
    </row>
    <row r="22" spans="1:16" ht="21" customHeight="1" x14ac:dyDescent="0.3">
      <c r="A22" s="113" t="s">
        <v>17</v>
      </c>
      <c r="B22" s="114"/>
      <c r="C22" s="114"/>
      <c r="D22" s="114"/>
      <c r="E22" s="114"/>
      <c r="F22" s="114"/>
      <c r="G22" s="114"/>
      <c r="H22" s="114"/>
      <c r="I22" s="114"/>
      <c r="J22" s="114"/>
      <c r="K22" s="114"/>
      <c r="L22" s="114"/>
      <c r="M22" s="114"/>
      <c r="N22" s="115"/>
    </row>
    <row r="23" spans="1:16" ht="31.5" customHeight="1" thickBot="1" x14ac:dyDescent="0.35">
      <c r="A23" s="12" t="s">
        <v>18</v>
      </c>
      <c r="B23" s="92" t="s">
        <v>19</v>
      </c>
      <c r="C23" s="92"/>
      <c r="D23" s="92"/>
      <c r="E23" s="92"/>
      <c r="F23" s="92"/>
      <c r="G23" s="92"/>
      <c r="H23" s="92"/>
      <c r="I23" s="92"/>
      <c r="J23" s="92"/>
      <c r="K23" s="92"/>
      <c r="L23" s="92"/>
      <c r="M23" s="92"/>
      <c r="N23" s="93"/>
    </row>
    <row r="24" spans="1:16" ht="54.75" customHeight="1" x14ac:dyDescent="0.3">
      <c r="A24" s="13" t="s">
        <v>20</v>
      </c>
      <c r="B24" s="14" t="s">
        <v>21</v>
      </c>
      <c r="C24" s="15" t="s">
        <v>22</v>
      </c>
      <c r="D24" s="16">
        <f>I24+L24</f>
        <v>515460</v>
      </c>
      <c r="E24" s="17">
        <f>F24+G24+H24</f>
        <v>566730</v>
      </c>
      <c r="F24" s="18">
        <v>188910</v>
      </c>
      <c r="G24" s="18">
        <v>188910</v>
      </c>
      <c r="H24" s="19">
        <v>188910</v>
      </c>
      <c r="I24" s="17">
        <f>J24+K24</f>
        <v>257760</v>
      </c>
      <c r="J24" s="18">
        <f>[1]Прил.5!L10</f>
        <v>128910</v>
      </c>
      <c r="K24" s="20">
        <f>[1]Прил.5!M10</f>
        <v>128850</v>
      </c>
      <c r="L24" s="17">
        <f>M24+N24</f>
        <v>257700</v>
      </c>
      <c r="M24" s="18">
        <f>[1]Прил.5!O10</f>
        <v>128850</v>
      </c>
      <c r="N24" s="19">
        <f>[1]Прил.5!P10</f>
        <v>128850</v>
      </c>
      <c r="O24" s="21"/>
      <c r="P24" s="21"/>
    </row>
    <row r="25" spans="1:16" ht="24" customHeight="1" x14ac:dyDescent="0.3">
      <c r="A25" s="25"/>
      <c r="B25" s="26"/>
      <c r="C25" s="27" t="s">
        <v>23</v>
      </c>
      <c r="D25" s="28">
        <f>I25+L25</f>
        <v>9452</v>
      </c>
      <c r="E25" s="22">
        <v>9645</v>
      </c>
      <c r="F25" s="29">
        <v>2469</v>
      </c>
      <c r="G25" s="29">
        <v>3738</v>
      </c>
      <c r="H25" s="30">
        <v>3438</v>
      </c>
      <c r="I25" s="22">
        <f>J25+K25</f>
        <v>4810</v>
      </c>
      <c r="J25" s="31">
        <v>1961</v>
      </c>
      <c r="K25" s="32">
        <v>2849</v>
      </c>
      <c r="L25" s="23">
        <f>M25+N25</f>
        <v>4642</v>
      </c>
      <c r="M25" s="31">
        <v>2142</v>
      </c>
      <c r="N25" s="33">
        <v>2500</v>
      </c>
      <c r="O25" s="21"/>
      <c r="P25" s="21"/>
    </row>
    <row r="26" spans="1:16" ht="21" customHeight="1" thickBot="1" x14ac:dyDescent="0.35">
      <c r="A26" s="34"/>
      <c r="B26" s="35" t="s">
        <v>24</v>
      </c>
      <c r="C26" s="36" t="s">
        <v>22</v>
      </c>
      <c r="D26" s="37">
        <f t="shared" ref="D26:I26" si="0">D24</f>
        <v>515460</v>
      </c>
      <c r="E26" s="23">
        <f t="shared" si="0"/>
        <v>566730</v>
      </c>
      <c r="F26" s="38">
        <f t="shared" si="0"/>
        <v>188910</v>
      </c>
      <c r="G26" s="38">
        <f t="shared" si="0"/>
        <v>188910</v>
      </c>
      <c r="H26" s="39">
        <f t="shared" si="0"/>
        <v>188910</v>
      </c>
      <c r="I26" s="23">
        <f t="shared" si="0"/>
        <v>257760</v>
      </c>
      <c r="J26" s="38">
        <f>J24</f>
        <v>128910</v>
      </c>
      <c r="K26" s="40">
        <f>K24</f>
        <v>128850</v>
      </c>
      <c r="L26" s="23">
        <f>M26+N26</f>
        <v>257700</v>
      </c>
      <c r="M26" s="38">
        <f>M24</f>
        <v>128850</v>
      </c>
      <c r="N26" s="39">
        <f>N24</f>
        <v>128850</v>
      </c>
      <c r="O26" s="21"/>
    </row>
    <row r="27" spans="1:16" ht="20.25" customHeight="1" x14ac:dyDescent="0.3">
      <c r="A27" s="94" t="s">
        <v>25</v>
      </c>
      <c r="B27" s="95"/>
      <c r="C27" s="95"/>
      <c r="D27" s="95"/>
      <c r="E27" s="95"/>
      <c r="F27" s="95"/>
      <c r="G27" s="95"/>
      <c r="H27" s="95"/>
      <c r="I27" s="95"/>
      <c r="J27" s="95"/>
      <c r="K27" s="95"/>
      <c r="L27" s="95"/>
      <c r="M27" s="95"/>
      <c r="N27" s="96"/>
    </row>
    <row r="28" spans="1:16" ht="18.75" customHeight="1" thickBot="1" x14ac:dyDescent="0.35">
      <c r="A28" s="41" t="s">
        <v>26</v>
      </c>
      <c r="B28" s="97" t="s">
        <v>27</v>
      </c>
      <c r="C28" s="98"/>
      <c r="D28" s="98"/>
      <c r="E28" s="98"/>
      <c r="F28" s="98"/>
      <c r="G28" s="98"/>
      <c r="H28" s="98"/>
      <c r="I28" s="98"/>
      <c r="J28" s="98"/>
      <c r="K28" s="98"/>
      <c r="L28" s="98"/>
      <c r="M28" s="98"/>
      <c r="N28" s="99"/>
    </row>
    <row r="29" spans="1:16" ht="31.2" x14ac:dyDescent="0.3">
      <c r="A29" s="42" t="s">
        <v>28</v>
      </c>
      <c r="B29" s="43" t="s">
        <v>29</v>
      </c>
      <c r="C29" s="44" t="s">
        <v>22</v>
      </c>
      <c r="D29" s="45">
        <f>I29+L29</f>
        <v>1843251.2000000002</v>
      </c>
      <c r="E29" s="46">
        <f>F29+G29+H29</f>
        <v>622573.27597840386</v>
      </c>
      <c r="F29" s="47">
        <v>185417.38365150007</v>
      </c>
      <c r="G29" s="47">
        <v>222058.797035075</v>
      </c>
      <c r="H29" s="48">
        <v>215097.09529182877</v>
      </c>
      <c r="I29" s="46">
        <f>J29+K29</f>
        <v>762288.6</v>
      </c>
      <c r="J29" s="47">
        <f>[1]Прил.5!L23</f>
        <v>320320</v>
      </c>
      <c r="K29" s="49">
        <v>441968.6</v>
      </c>
      <c r="L29" s="46">
        <f>M29+N29</f>
        <v>1080962.6000000001</v>
      </c>
      <c r="M29" s="47">
        <f>[1]Прил.5!O23</f>
        <v>441968.6</v>
      </c>
      <c r="N29" s="48">
        <f>[1]Прил.5!P23</f>
        <v>638994</v>
      </c>
      <c r="O29" s="21"/>
      <c r="P29" s="21"/>
    </row>
    <row r="30" spans="1:16" ht="19.2" x14ac:dyDescent="0.3">
      <c r="A30" s="25"/>
      <c r="B30" s="50"/>
      <c r="C30" s="51" t="s">
        <v>30</v>
      </c>
      <c r="D30" s="52">
        <f>I30+L30</f>
        <v>284</v>
      </c>
      <c r="E30" s="53">
        <f>F30+G30+H30</f>
        <v>72</v>
      </c>
      <c r="F30" s="54">
        <v>19</v>
      </c>
      <c r="G30" s="54">
        <v>13</v>
      </c>
      <c r="H30" s="55">
        <v>40</v>
      </c>
      <c r="I30" s="53">
        <f>J30+K30</f>
        <v>111</v>
      </c>
      <c r="J30" s="54">
        <v>41</v>
      </c>
      <c r="K30" s="56">
        <v>70</v>
      </c>
      <c r="L30" s="53">
        <f>M30+N30</f>
        <v>173</v>
      </c>
      <c r="M30" s="54">
        <v>70</v>
      </c>
      <c r="N30" s="55">
        <v>103</v>
      </c>
      <c r="O30" s="21"/>
    </row>
    <row r="31" spans="1:16" ht="46.8" x14ac:dyDescent="0.3">
      <c r="A31" s="25" t="s">
        <v>31</v>
      </c>
      <c r="B31" s="57" t="s">
        <v>32</v>
      </c>
      <c r="C31" s="51" t="s">
        <v>22</v>
      </c>
      <c r="D31" s="58">
        <f>I31</f>
        <v>0</v>
      </c>
      <c r="E31" s="59">
        <f>F31+G31+H31</f>
        <v>294803.90000000002</v>
      </c>
      <c r="F31" s="60">
        <v>39405.4</v>
      </c>
      <c r="G31" s="60">
        <v>118034.4</v>
      </c>
      <c r="H31" s="61">
        <v>137364.1</v>
      </c>
      <c r="I31" s="59">
        <f>J31+K31</f>
        <v>0</v>
      </c>
      <c r="J31" s="60">
        <v>0</v>
      </c>
      <c r="K31" s="62">
        <v>0</v>
      </c>
      <c r="L31" s="63">
        <v>0</v>
      </c>
      <c r="M31" s="60">
        <v>0</v>
      </c>
      <c r="N31" s="61">
        <v>0</v>
      </c>
      <c r="O31" s="21"/>
      <c r="P31" s="21"/>
    </row>
    <row r="32" spans="1:16" ht="12.75" customHeight="1" x14ac:dyDescent="0.3">
      <c r="A32" s="25"/>
      <c r="B32" s="50"/>
      <c r="C32" s="64" t="s">
        <v>30</v>
      </c>
      <c r="D32" s="65">
        <f>E32+I32</f>
        <v>0</v>
      </c>
      <c r="E32" s="66">
        <f>F32+G32+H32</f>
        <v>0</v>
      </c>
      <c r="F32" s="67"/>
      <c r="G32" s="67"/>
      <c r="H32" s="68"/>
      <c r="I32" s="66">
        <f>J32+K32</f>
        <v>0</v>
      </c>
      <c r="J32" s="67">
        <v>0</v>
      </c>
      <c r="K32" s="69">
        <v>0</v>
      </c>
      <c r="L32" s="70">
        <v>0</v>
      </c>
      <c r="M32" s="67">
        <v>0</v>
      </c>
      <c r="N32" s="68">
        <v>0</v>
      </c>
      <c r="O32" s="21"/>
    </row>
    <row r="33" spans="1:16" ht="26.25" customHeight="1" thickBot="1" x14ac:dyDescent="0.35">
      <c r="A33" s="24" t="s">
        <v>33</v>
      </c>
      <c r="B33" s="100" t="s">
        <v>34</v>
      </c>
      <c r="C33" s="101"/>
      <c r="D33" s="101"/>
      <c r="E33" s="101"/>
      <c r="F33" s="101"/>
      <c r="G33" s="101"/>
      <c r="H33" s="101"/>
      <c r="I33" s="101"/>
      <c r="J33" s="101"/>
      <c r="K33" s="101"/>
      <c r="L33" s="101"/>
      <c r="M33" s="101"/>
      <c r="N33" s="102"/>
    </row>
    <row r="34" spans="1:16" ht="31.2" x14ac:dyDescent="0.3">
      <c r="A34" s="42" t="s">
        <v>35</v>
      </c>
      <c r="B34" s="71" t="s">
        <v>36</v>
      </c>
      <c r="C34" s="44" t="s">
        <v>22</v>
      </c>
      <c r="D34" s="45">
        <f t="shared" ref="D34:D39" si="1">I34+L34</f>
        <v>83560.3</v>
      </c>
      <c r="E34" s="46">
        <f>F34+G34+H34</f>
        <v>181591.4</v>
      </c>
      <c r="F34" s="47">
        <v>108720.2</v>
      </c>
      <c r="G34" s="47">
        <f>24291.1+11808.7</f>
        <v>36099.800000000003</v>
      </c>
      <c r="H34" s="48">
        <v>36771.4</v>
      </c>
      <c r="I34" s="46">
        <f t="shared" ref="I34:I39" si="2">J34+K34</f>
        <v>20592.2</v>
      </c>
      <c r="J34" s="47">
        <f>[1]Прил.5!L34</f>
        <v>0</v>
      </c>
      <c r="K34" s="49">
        <v>20592.2</v>
      </c>
      <c r="L34" s="46">
        <f t="shared" ref="L34:L39" si="3">M34+N34</f>
        <v>62968.1</v>
      </c>
      <c r="M34" s="47">
        <f>[1]Прил.5!O34</f>
        <v>20592.199999999997</v>
      </c>
      <c r="N34" s="48">
        <f>[1]Прил.5!P34</f>
        <v>42375.9</v>
      </c>
      <c r="O34" s="21"/>
      <c r="P34" s="21"/>
    </row>
    <row r="35" spans="1:16" ht="12.75" customHeight="1" x14ac:dyDescent="0.3">
      <c r="A35" s="25"/>
      <c r="B35" s="50"/>
      <c r="C35" s="64" t="s">
        <v>30</v>
      </c>
      <c r="D35" s="52">
        <f t="shared" si="1"/>
        <v>4</v>
      </c>
      <c r="E35" s="53">
        <f>F35+G35+H35</f>
        <v>12</v>
      </c>
      <c r="F35" s="67">
        <v>6</v>
      </c>
      <c r="G35" s="67">
        <v>3</v>
      </c>
      <c r="H35" s="68">
        <v>3</v>
      </c>
      <c r="I35" s="66">
        <f t="shared" si="2"/>
        <v>1</v>
      </c>
      <c r="J35" s="54">
        <v>0</v>
      </c>
      <c r="K35" s="56">
        <v>1</v>
      </c>
      <c r="L35" s="53">
        <f t="shared" si="3"/>
        <v>3</v>
      </c>
      <c r="M35" s="54">
        <v>1</v>
      </c>
      <c r="N35" s="55">
        <v>2</v>
      </c>
      <c r="O35" s="21"/>
    </row>
    <row r="36" spans="1:16" ht="31.2" x14ac:dyDescent="0.3">
      <c r="A36" s="25" t="s">
        <v>37</v>
      </c>
      <c r="B36" s="72" t="s">
        <v>38</v>
      </c>
      <c r="C36" s="51" t="s">
        <v>22</v>
      </c>
      <c r="D36" s="58">
        <f t="shared" si="1"/>
        <v>434663.69999999995</v>
      </c>
      <c r="E36" s="73">
        <f>F36+G36+H36</f>
        <v>238367.4</v>
      </c>
      <c r="F36" s="60">
        <v>83874</v>
      </c>
      <c r="G36" s="60">
        <f>88067.7-11808.7</f>
        <v>76259</v>
      </c>
      <c r="H36" s="61">
        <v>78234.399999999994</v>
      </c>
      <c r="I36" s="59">
        <f t="shared" si="2"/>
        <v>198625.3</v>
      </c>
      <c r="J36" s="60">
        <f>[1]Прил.5!L39</f>
        <v>80080</v>
      </c>
      <c r="K36" s="62">
        <f>118019.2+526.1</f>
        <v>118545.3</v>
      </c>
      <c r="L36" s="73">
        <f t="shared" si="3"/>
        <v>236038.39999999999</v>
      </c>
      <c r="M36" s="60">
        <f>[1]Прил.5!O39</f>
        <v>118019.2</v>
      </c>
      <c r="N36" s="61">
        <f>[1]Прил.5!P39</f>
        <v>118019.2</v>
      </c>
      <c r="O36" s="21"/>
      <c r="P36" s="21"/>
    </row>
    <row r="37" spans="1:16" ht="19.2" x14ac:dyDescent="0.3">
      <c r="A37" s="25"/>
      <c r="B37" s="74"/>
      <c r="C37" s="27" t="s">
        <v>39</v>
      </c>
      <c r="D37" s="75">
        <f t="shared" si="1"/>
        <v>556</v>
      </c>
      <c r="E37" s="22">
        <v>480</v>
      </c>
      <c r="F37" s="29">
        <v>160</v>
      </c>
      <c r="G37" s="29">
        <v>160</v>
      </c>
      <c r="H37" s="30">
        <v>160</v>
      </c>
      <c r="I37" s="66">
        <f t="shared" si="2"/>
        <v>236</v>
      </c>
      <c r="J37" s="31">
        <v>76</v>
      </c>
      <c r="K37" s="32">
        <v>160</v>
      </c>
      <c r="L37" s="22">
        <f t="shared" si="3"/>
        <v>320</v>
      </c>
      <c r="M37" s="31">
        <v>160</v>
      </c>
      <c r="N37" s="33">
        <v>160</v>
      </c>
      <c r="O37" s="21"/>
    </row>
    <row r="38" spans="1:16" ht="21" customHeight="1" thickBot="1" x14ac:dyDescent="0.35">
      <c r="A38" s="25"/>
      <c r="B38" s="76" t="s">
        <v>40</v>
      </c>
      <c r="C38" s="77" t="s">
        <v>22</v>
      </c>
      <c r="D38" s="78">
        <f t="shared" si="1"/>
        <v>2361475.2000000002</v>
      </c>
      <c r="E38" s="79">
        <f>F38+G38+H38</f>
        <v>1337335.9759784038</v>
      </c>
      <c r="F38" s="80">
        <f>F29+F31+F34+F36</f>
        <v>417416.98365150008</v>
      </c>
      <c r="G38" s="80">
        <f>G29+G31+G34+G36</f>
        <v>452451.99703507498</v>
      </c>
      <c r="H38" s="81">
        <f>H29+H31+H34+H36</f>
        <v>467466.99529182876</v>
      </c>
      <c r="I38" s="59">
        <f t="shared" si="2"/>
        <v>981506.1</v>
      </c>
      <c r="J38" s="82">
        <f>J29+J31+J34+J36</f>
        <v>400400</v>
      </c>
      <c r="K38" s="83">
        <f>K29+K31+K34+K36</f>
        <v>581106.1</v>
      </c>
      <c r="L38" s="79">
        <f t="shared" si="3"/>
        <v>1379969.1</v>
      </c>
      <c r="M38" s="80">
        <f>M29+M31+M34+M36</f>
        <v>580580</v>
      </c>
      <c r="N38" s="81">
        <f>N29+N31+N34+N36</f>
        <v>799389.1</v>
      </c>
      <c r="O38" s="21"/>
      <c r="P38" s="21"/>
    </row>
    <row r="39" spans="1:16" ht="26.25" customHeight="1" thickBot="1" x14ac:dyDescent="0.35">
      <c r="A39" s="84"/>
      <c r="B39" s="85" t="s">
        <v>41</v>
      </c>
      <c r="C39" s="86" t="s">
        <v>22</v>
      </c>
      <c r="D39" s="87">
        <f t="shared" si="1"/>
        <v>2876935.2</v>
      </c>
      <c r="E39" s="88">
        <f>F39+G39+H39</f>
        <v>1904065.9759784038</v>
      </c>
      <c r="F39" s="89">
        <f>F38+F26</f>
        <v>606326.98365150008</v>
      </c>
      <c r="G39" s="89">
        <f>G38+G26</f>
        <v>641361.99703507498</v>
      </c>
      <c r="H39" s="89">
        <f>H38+H26</f>
        <v>656376.99529182876</v>
      </c>
      <c r="I39" s="90">
        <f t="shared" si="2"/>
        <v>1239266.1000000001</v>
      </c>
      <c r="J39" s="89">
        <f>J38+J26</f>
        <v>529310</v>
      </c>
      <c r="K39" s="89">
        <f>K38+K26</f>
        <v>709956.1</v>
      </c>
      <c r="L39" s="88">
        <f t="shared" si="3"/>
        <v>1637669.1</v>
      </c>
      <c r="M39" s="89">
        <f>M38+M26</f>
        <v>709430</v>
      </c>
      <c r="N39" s="91">
        <f>N38+N26</f>
        <v>928239.1</v>
      </c>
      <c r="O39" s="21"/>
      <c r="P39" s="21"/>
    </row>
  </sheetData>
  <mergeCells count="10">
    <mergeCell ref="B23:N23"/>
    <mergeCell ref="A27:N27"/>
    <mergeCell ref="B28:N28"/>
    <mergeCell ref="B33:N33"/>
    <mergeCell ref="A17:N17"/>
    <mergeCell ref="A19:A20"/>
    <mergeCell ref="B19:B20"/>
    <mergeCell ref="C19:C20"/>
    <mergeCell ref="D19:N19"/>
    <mergeCell ref="A22:N22"/>
  </mergeCells>
  <pageMargins left="0.7" right="0.15748031496062992" top="0.15748031496062992" bottom="0.15748031496062992" header="0.15748031496062992" footer="0.19685039370078741"/>
  <pageSetup paperSize="9" scale="69" fitToHeight="4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 3</vt:lpstr>
      <vt:lpstr>'Прил 3'!Область_печати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ZobnevaTN</dc:creator>
  <cp:lastModifiedBy>Грицюк Марина Геннадьевна</cp:lastModifiedBy>
  <cp:lastPrinted>2018-04-19T12:19:41Z</cp:lastPrinted>
  <dcterms:created xsi:type="dcterms:W3CDTF">2018-02-08T10:00:47Z</dcterms:created>
  <dcterms:modified xsi:type="dcterms:W3CDTF">2018-06-01T03:57:40Z</dcterms:modified>
</cp:coreProperties>
</file>