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Titles" localSheetId="0">Лист1!$6:$10</definedName>
    <definedName name="_xlnm.Print_Area" localSheetId="0">Лист1!$A$1:$Q$41</definedName>
  </definedNames>
  <calcPr calcId="152511"/>
</workbook>
</file>

<file path=xl/calcChain.xml><?xml version="1.0" encoding="utf-8"?>
<calcChain xmlns="http://schemas.openxmlformats.org/spreadsheetml/2006/main">
  <c r="K22" i="1" l="1"/>
  <c r="O40" i="1" l="1"/>
  <c r="F17" i="1" l="1"/>
  <c r="G17" i="1"/>
  <c r="I17" i="1"/>
  <c r="J17" i="1"/>
  <c r="L17" i="1"/>
  <c r="M17" i="1"/>
  <c r="O17" i="1"/>
  <c r="P17" i="1"/>
  <c r="Q18" i="1"/>
  <c r="N18" i="1"/>
  <c r="K18" i="1"/>
  <c r="H18" i="1"/>
  <c r="E18" i="1" l="1"/>
  <c r="K20" i="1"/>
  <c r="E20" i="1"/>
  <c r="P21" i="1" l="1"/>
  <c r="M21" i="1"/>
  <c r="J21" i="1"/>
  <c r="G21" i="1"/>
  <c r="G25" i="1"/>
  <c r="J25" i="1"/>
  <c r="M25" i="1"/>
  <c r="P25" i="1"/>
  <c r="P28" i="1"/>
  <c r="M28" i="1"/>
  <c r="J28" i="1"/>
  <c r="G28" i="1"/>
  <c r="P31" i="1"/>
  <c r="M31" i="1"/>
  <c r="J31" i="1"/>
  <c r="G31" i="1"/>
  <c r="P36" i="1"/>
  <c r="O36" i="1"/>
  <c r="M36" i="1"/>
  <c r="L36" i="1"/>
  <c r="J36" i="1"/>
  <c r="I36" i="1"/>
  <c r="G36" i="1"/>
  <c r="F36" i="1"/>
  <c r="F31" i="1"/>
  <c r="O28" i="1"/>
  <c r="L28" i="1"/>
  <c r="I28" i="1"/>
  <c r="F28" i="1"/>
  <c r="L25" i="1"/>
  <c r="I25" i="1"/>
  <c r="F25" i="1"/>
  <c r="O21" i="1"/>
  <c r="L21" i="1"/>
  <c r="I21" i="1"/>
  <c r="F21" i="1"/>
  <c r="H12" i="1"/>
  <c r="O11" i="1"/>
  <c r="L11" i="1"/>
  <c r="I11" i="1"/>
  <c r="F11" i="1"/>
  <c r="N37" i="1" l="1"/>
  <c r="N29" i="1"/>
  <c r="K29" i="1"/>
  <c r="N24" i="1"/>
  <c r="K23" i="1"/>
  <c r="Q39" i="1" l="1"/>
  <c r="Q38" i="1"/>
  <c r="Q36" i="1" s="1"/>
  <c r="Q35" i="1"/>
  <c r="Q34" i="1"/>
  <c r="Q33" i="1"/>
  <c r="O31" i="1"/>
  <c r="Q30" i="1"/>
  <c r="Q28" i="1" s="1"/>
  <c r="Q26" i="1"/>
  <c r="Q25" i="1" s="1"/>
  <c r="O25" i="1"/>
  <c r="Q24" i="1"/>
  <c r="Q23" i="1"/>
  <c r="Q19" i="1"/>
  <c r="Q17" i="1" s="1"/>
  <c r="Q14" i="1"/>
  <c r="Q13" i="1"/>
  <c r="P11" i="1"/>
  <c r="P41" i="1" s="1"/>
  <c r="O41" i="1" l="1"/>
  <c r="Q11" i="1"/>
  <c r="Q21" i="1"/>
  <c r="Q31" i="1"/>
  <c r="K30" i="1"/>
  <c r="K28" i="1" s="1"/>
  <c r="K32" i="1" l="1"/>
  <c r="J11" i="1" l="1"/>
  <c r="M11" i="1"/>
  <c r="M41" i="1" s="1"/>
  <c r="G11" i="1"/>
  <c r="H16" i="1"/>
  <c r="E16" i="1" s="1"/>
  <c r="N12" i="1" l="1"/>
  <c r="Q40" i="1" l="1"/>
  <c r="Q41" i="1" s="1"/>
  <c r="H39" i="1"/>
  <c r="H32" i="1" l="1"/>
  <c r="I31" i="1"/>
  <c r="L31" i="1"/>
  <c r="L41" i="1" s="1"/>
  <c r="E32" i="1" l="1"/>
  <c r="H22" i="1"/>
  <c r="E22" i="1" l="1"/>
  <c r="H37" i="1"/>
  <c r="H24" i="1"/>
  <c r="H14" i="1"/>
  <c r="N40" i="1" l="1"/>
  <c r="H40" i="1"/>
  <c r="K40" i="1"/>
  <c r="E40" i="1" l="1"/>
  <c r="H13" i="1"/>
  <c r="N13" i="1" l="1"/>
  <c r="N14" i="1"/>
  <c r="N15" i="1"/>
  <c r="N19" i="1"/>
  <c r="N17" i="1" s="1"/>
  <c r="N23" i="1"/>
  <c r="N21" i="1" s="1"/>
  <c r="N26" i="1"/>
  <c r="N27" i="1"/>
  <c r="N30" i="1"/>
  <c r="N33" i="1"/>
  <c r="N34" i="1"/>
  <c r="N35" i="1"/>
  <c r="N38" i="1"/>
  <c r="N36" i="1" s="1"/>
  <c r="N39" i="1"/>
  <c r="K13" i="1"/>
  <c r="K14" i="1"/>
  <c r="K15" i="1"/>
  <c r="K19" i="1"/>
  <c r="K17" i="1" s="1"/>
  <c r="K24" i="1"/>
  <c r="K26" i="1"/>
  <c r="K27" i="1"/>
  <c r="K33" i="1"/>
  <c r="K34" i="1"/>
  <c r="K35" i="1"/>
  <c r="K37" i="1"/>
  <c r="K38" i="1"/>
  <c r="K39" i="1"/>
  <c r="K12" i="1"/>
  <c r="H15" i="1"/>
  <c r="H19" i="1"/>
  <c r="H17" i="1" s="1"/>
  <c r="H23" i="1"/>
  <c r="H26" i="1"/>
  <c r="H27" i="1"/>
  <c r="H29" i="1"/>
  <c r="H30" i="1"/>
  <c r="H33" i="1"/>
  <c r="H34" i="1"/>
  <c r="H35" i="1"/>
  <c r="H38" i="1"/>
  <c r="N28" i="1" l="1"/>
  <c r="E14" i="1"/>
  <c r="E30" i="1"/>
  <c r="E39" i="1"/>
  <c r="E13" i="1"/>
  <c r="E35" i="1"/>
  <c r="E19" i="1"/>
  <c r="E17" i="1" s="1"/>
  <c r="E15" i="1"/>
  <c r="E33" i="1"/>
  <c r="H31" i="1"/>
  <c r="H28" i="1"/>
  <c r="E29" i="1"/>
  <c r="K36" i="1"/>
  <c r="E37" i="1"/>
  <c r="K21" i="1"/>
  <c r="E24" i="1"/>
  <c r="E38" i="1"/>
  <c r="H36" i="1"/>
  <c r="E34" i="1"/>
  <c r="E27" i="1"/>
  <c r="E23" i="1"/>
  <c r="H21" i="1"/>
  <c r="K11" i="1"/>
  <c r="E12" i="1"/>
  <c r="K31" i="1"/>
  <c r="K25" i="1"/>
  <c r="N25" i="1"/>
  <c r="N11" i="1"/>
  <c r="H11" i="1"/>
  <c r="H25" i="1"/>
  <c r="E26" i="1"/>
  <c r="F41" i="1"/>
  <c r="J41" i="1"/>
  <c r="G41" i="1"/>
  <c r="I41" i="1"/>
  <c r="N31" i="1"/>
  <c r="E28" i="1" l="1"/>
  <c r="K41" i="1"/>
  <c r="N41" i="1"/>
  <c r="E11" i="1"/>
  <c r="E25" i="1"/>
  <c r="E21" i="1"/>
  <c r="E36" i="1"/>
  <c r="E31" i="1"/>
  <c r="H41" i="1"/>
  <c r="E41" i="1" l="1"/>
</calcChain>
</file>

<file path=xl/sharedStrings.xml><?xml version="1.0" encoding="utf-8"?>
<sst xmlns="http://schemas.openxmlformats.org/spreadsheetml/2006/main" count="140" uniqueCount="99">
  <si>
    <t>Направления и объемы финансирования МП</t>
  </si>
  <si>
    <t>№ п/п</t>
  </si>
  <si>
    <t>Подпрограммы, основные мероприятия и отдельные мероприятия МП</t>
  </si>
  <si>
    <t>Наименование ГРБС</t>
  </si>
  <si>
    <t>Код бюджетной классификации</t>
  </si>
  <si>
    <t>КЦСР</t>
  </si>
  <si>
    <t>Общий объем финансирования, тыс. руб.</t>
  </si>
  <si>
    <t>Объем финансирования, тыс. руб.</t>
  </si>
  <si>
    <t>МБ</t>
  </si>
  <si>
    <t>КБ</t>
  </si>
  <si>
    <t>2017 год</t>
  </si>
  <si>
    <t>2018 год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</si>
  <si>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</si>
  <si>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1.1.</t>
  </si>
  <si>
    <t>Мероприятие 1.1. "Строительство и реконструкция объектов"</t>
  </si>
  <si>
    <t>1.2.</t>
  </si>
  <si>
    <t>Мероприятие 1.2. "Капитальный ремонт"</t>
  </si>
  <si>
    <t>1.3.</t>
  </si>
  <si>
    <t>Мероприятие 1.3. "Текущий ремонт"</t>
  </si>
  <si>
    <t>1.4.</t>
  </si>
  <si>
    <t>Основное мероприятие 2 "Проведение строительно-монтажных и ремонтно-восстановительных работ на объектах отрасли "Культура и искусство"</t>
  </si>
  <si>
    <t>2.1.</t>
  </si>
  <si>
    <t>2.2.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</si>
  <si>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</si>
  <si>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3.1.</t>
  </si>
  <si>
    <t>3.2.</t>
  </si>
  <si>
    <t>Основное мероприятие 4. "Проведение строительно-монтажных и ремонтно-восстановительных работ на объектах отрасли "Социальная защита"</t>
  </si>
  <si>
    <t>4.1.</t>
  </si>
  <si>
    <t>4.2.</t>
  </si>
  <si>
    <t>Мероприятие 4.2. "Текущий ремонт"</t>
  </si>
  <si>
    <t>6.1.</t>
  </si>
  <si>
    <t>6.2.</t>
  </si>
  <si>
    <t>7.1.</t>
  </si>
  <si>
    <t>7.2.</t>
  </si>
  <si>
    <t>ИТОГО ПО ПРОГРАММЕ</t>
  </si>
  <si>
    <t>Мероприятие 4.1. "Капитальный ремонт"</t>
  </si>
  <si>
    <t>Мероприятие 1.4. "Обеспечение приведения в соответствие с требованиями СанПиН систем вентиляции образовательных учреждений"</t>
  </si>
  <si>
    <t>3.3.</t>
  </si>
  <si>
    <t>1500300300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</si>
  <si>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</si>
  <si>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</si>
  <si>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</si>
  <si>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</si>
  <si>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</si>
  <si>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</si>
  <si>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</si>
  <si>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</si>
  <si>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</si>
  <si>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</si>
  <si>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</si>
  <si>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</si>
  <si>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</si>
  <si>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</si>
  <si>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</si>
  <si>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2019 год</t>
  </si>
  <si>
    <t>Мероприятие 3.1. "Строительство и реконструкция объектов"</t>
  </si>
  <si>
    <t>Мероприятие 3.2. "Капитальный ремонт"</t>
  </si>
  <si>
    <t>Мероприятие 3.3. "Текущий ремонт"</t>
  </si>
  <si>
    <t>1500200300</t>
  </si>
  <si>
    <t xml:space="preserve">Итого финансирование </t>
  </si>
  <si>
    <t>5.1.</t>
  </si>
  <si>
    <t>5.2.</t>
  </si>
  <si>
    <t>Основное мероприятие 6. "Проведение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</si>
  <si>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>6.3.</t>
  </si>
  <si>
    <t>6.4.</t>
  </si>
  <si>
    <t xml:space="preserve">Мероприятие 6.1. "Строительство объектов" </t>
  </si>
  <si>
    <t xml:space="preserve">Мероприятие 6.2. "Капитальный ремонт" </t>
  </si>
  <si>
    <t>Мероприятие 6.3. "Текущий ремонт"</t>
  </si>
  <si>
    <t>Мероприятие 6.4. "Организационные мероприятия по обеспечению ввода объектов в эксплуатацию"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</si>
  <si>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</si>
  <si>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</si>
  <si>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 xml:space="preserve"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 </t>
  </si>
  <si>
    <t xml:space="preserve">Основное мероприятие 8. "Оформление муниципального образования город Норильск к праздничным датам, дням воинской славы и памятным датам России" </t>
  </si>
  <si>
    <t xml:space="preserve">Основное мероприятие 9. "Обеспечение выполнения функций заказчика-застройщика при осуществлении строительства, реконструкции, капитального и текущего ремонтов объектов муниципальной собственности" </t>
  </si>
  <si>
    <t>Мероприятие 5.1. "Разработка проектов на строительство и реконструкцию объектов социальной и коммунальной инфраструктуры"</t>
  </si>
  <si>
    <t>Мероприятие 5.2. "Строительство и реконструкция объектов социальной и коммунальной инфраструктуры"</t>
  </si>
  <si>
    <t>Основное мероприятие 5. "Проведение строительно-монтажных работ на объектах социальной и коммунальной инфраструктуры"</t>
  </si>
  <si>
    <t>Администрация города Норильска
(МКУ "УКРиС")</t>
  </si>
  <si>
    <t>1.5.</t>
  </si>
  <si>
    <t>Мероприятие 1.5. "Асфальтировка территории объектов"</t>
  </si>
  <si>
    <t>1500100000                                             15001S8400</t>
  </si>
  <si>
    <t>1500100100                         15001S8400</t>
  </si>
  <si>
    <t>1500800000                                 15008S8400</t>
  </si>
  <si>
    <t>1500800100                                         15008S8400</t>
  </si>
  <si>
    <t>2020 год</t>
  </si>
  <si>
    <t>«ПОДДЕРЖАНИЕ СОХРАННОСТИ ДЕЙСТВУЮЩИХ И СТРОИТЕЛЬСТВО НОВЫХ ОБЪЕКТОВ СОЦИАЛЬНОЙ ИНФРАСТРУКТУРЫ» на 2017-2020 гг.</t>
  </si>
  <si>
    <t>2.3.</t>
  </si>
  <si>
    <t>16.</t>
  </si>
  <si>
    <t>17.</t>
  </si>
  <si>
    <t>(6 + 7)</t>
  </si>
  <si>
    <t>(9 + 10)</t>
  </si>
  <si>
    <t>(12 + 13)</t>
  </si>
  <si>
    <t>(15 + 16)</t>
  </si>
  <si>
    <t>(8 + 11 + 14+17)</t>
  </si>
  <si>
    <t>Приложение № 1
к муниципальной программе
"Поддержание сохранности действующих и строительство новых объектов социальной инфраструктуры" на 2017 - 2020</t>
  </si>
  <si>
    <t>Мероприятие 2.1. "Капитальный ремонт"</t>
  </si>
  <si>
    <t>Мероприятие 2.2. "Текущий ремонт"</t>
  </si>
  <si>
    <t>Мероприятие 2.3. "Строительство и реконструкция объектов"</t>
  </si>
  <si>
    <t>Приложение 1 к Постановлению
Администрации города Норильска                                                                                              от 01.06.2018 №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</si>
</sst>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0" applyFont="1" applyFill="1" applyAlignment="1">
      <alignment vertical="center"/>
    </xf>
    <xf numFmtId="0" fontId="0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2" borderId="1" xfId="1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vertical="center" wrapText="1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4" borderId="0" xfId="0" applyFont="1" applyFill="1"/>
    <xf numFmtId="0" fontId="2" fillId="4" borderId="0" xfId="0" applyFont="1" applyFill="1"/>
    <xf numFmtId="164" fontId="3" fillId="3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4" fontId="3" fillId="0" borderId="2" xfId="0" applyNumberFormat="1" applyFont="1" applyFill="1" applyBorder="1" applyAlignment="1">
      <alignment horizontal="center" vertical="center" wrapText="1"/>
    </xf>
    <xf numFmtId="44" fontId="3" fillId="0" borderId="4" xfId="0" applyNumberFormat="1" applyFont="1" applyFill="1" applyBorder="1" applyAlignment="1">
      <alignment horizontal="center" vertical="center" wrapText="1"/>
    </xf>
    <xf numFmtId="44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" fontId="7" fillId="2" borderId="1" xfId="1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2" fontId="6" fillId="2" borderId="5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view="pageBreakPreview" zoomScale="60" zoomScaleNormal="50" workbookViewId="0">
      <selection activeCell="W16" sqref="W16"/>
    </sheetView>
  </sheetViews>
  <sheetFormatPr defaultColWidth="9.109375" defaultRowHeight="14.4" x14ac:dyDescent="0.3"/>
  <cols>
    <col min="1" max="1" width="5.88671875" style="7" customWidth="1"/>
    <col min="2" max="2" width="51.6640625" style="7" customWidth="1"/>
    <col min="3" max="3" width="17.44140625" style="7" customWidth="1"/>
    <col min="4" max="4" width="16.6640625" style="4" customWidth="1"/>
    <col min="5" max="8" width="13.6640625" style="7" customWidth="1"/>
    <col min="9" max="14" width="13.6640625" style="17" customWidth="1"/>
    <col min="15" max="15" width="13.6640625" style="6" customWidth="1"/>
    <col min="16" max="16" width="13.6640625" style="7" customWidth="1"/>
    <col min="17" max="17" width="13.6640625" style="2" customWidth="1"/>
    <col min="18" max="16384" width="9.109375" style="2"/>
  </cols>
  <sheetData>
    <row r="1" spans="1:19" ht="48.75" customHeight="1" x14ac:dyDescent="0.3">
      <c r="I1" s="7"/>
      <c r="J1" s="7"/>
      <c r="K1" s="7"/>
      <c r="L1" s="7"/>
      <c r="M1" s="7"/>
      <c r="N1" s="31" t="s">
        <v>98</v>
      </c>
      <c r="O1" s="32"/>
      <c r="P1" s="32"/>
      <c r="Q1" s="32"/>
      <c r="R1" s="32"/>
    </row>
    <row r="2" spans="1:19" s="3" customFormat="1" ht="80.25" customHeight="1" x14ac:dyDescent="0.25">
      <c r="D2" s="4"/>
      <c r="H2" s="5"/>
      <c r="I2" s="19"/>
      <c r="J2" s="19"/>
      <c r="K2" s="19"/>
      <c r="L2" s="19"/>
      <c r="M2" s="19"/>
      <c r="N2" s="33" t="s">
        <v>94</v>
      </c>
      <c r="O2" s="33"/>
      <c r="P2" s="33"/>
      <c r="Q2" s="33"/>
      <c r="R2" s="18"/>
      <c r="S2" s="18"/>
    </row>
    <row r="3" spans="1:19" x14ac:dyDescent="0.3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9" x14ac:dyDescent="0.3">
      <c r="A4" s="34" t="s">
        <v>85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9" x14ac:dyDescent="0.3">
      <c r="I5" s="7"/>
      <c r="J5" s="7"/>
      <c r="K5" s="7"/>
      <c r="L5" s="7"/>
      <c r="M5" s="7"/>
      <c r="N5" s="7"/>
    </row>
    <row r="6" spans="1:19" ht="30" customHeight="1" x14ac:dyDescent="0.3">
      <c r="A6" s="29" t="s">
        <v>1</v>
      </c>
      <c r="B6" s="29" t="s">
        <v>2</v>
      </c>
      <c r="C6" s="29" t="s">
        <v>3</v>
      </c>
      <c r="D6" s="24" t="s">
        <v>4</v>
      </c>
      <c r="E6" s="26" t="s">
        <v>6</v>
      </c>
      <c r="F6" s="30" t="s">
        <v>10</v>
      </c>
      <c r="G6" s="29"/>
      <c r="H6" s="29"/>
      <c r="I6" s="29" t="s">
        <v>11</v>
      </c>
      <c r="J6" s="29"/>
      <c r="K6" s="29"/>
      <c r="L6" s="29" t="s">
        <v>54</v>
      </c>
      <c r="M6" s="29"/>
      <c r="N6" s="29"/>
      <c r="O6" s="29" t="s">
        <v>84</v>
      </c>
      <c r="P6" s="29"/>
      <c r="Q6" s="29"/>
    </row>
    <row r="7" spans="1:19" ht="19.5" customHeight="1" x14ac:dyDescent="0.3">
      <c r="A7" s="29"/>
      <c r="B7" s="29"/>
      <c r="C7" s="29"/>
      <c r="D7" s="25"/>
      <c r="E7" s="27"/>
      <c r="F7" s="29" t="s">
        <v>7</v>
      </c>
      <c r="G7" s="29"/>
      <c r="H7" s="29"/>
      <c r="I7" s="29" t="s">
        <v>7</v>
      </c>
      <c r="J7" s="29"/>
      <c r="K7" s="29"/>
      <c r="L7" s="29" t="s">
        <v>7</v>
      </c>
      <c r="M7" s="29"/>
      <c r="N7" s="29"/>
      <c r="O7" s="29" t="s">
        <v>7</v>
      </c>
      <c r="P7" s="29"/>
      <c r="Q7" s="29"/>
    </row>
    <row r="8" spans="1:19" ht="47.25" customHeight="1" x14ac:dyDescent="0.3">
      <c r="A8" s="29"/>
      <c r="B8" s="29"/>
      <c r="C8" s="29"/>
      <c r="D8" s="24" t="s">
        <v>5</v>
      </c>
      <c r="E8" s="28"/>
      <c r="F8" s="29" t="s">
        <v>8</v>
      </c>
      <c r="G8" s="29" t="s">
        <v>9</v>
      </c>
      <c r="H8" s="8" t="s">
        <v>59</v>
      </c>
      <c r="I8" s="29" t="s">
        <v>8</v>
      </c>
      <c r="J8" s="29" t="s">
        <v>9</v>
      </c>
      <c r="K8" s="20" t="s">
        <v>59</v>
      </c>
      <c r="L8" s="29" t="s">
        <v>8</v>
      </c>
      <c r="M8" s="29" t="s">
        <v>9</v>
      </c>
      <c r="N8" s="20" t="s">
        <v>59</v>
      </c>
      <c r="O8" s="29" t="s">
        <v>8</v>
      </c>
      <c r="P8" s="29" t="s">
        <v>9</v>
      </c>
      <c r="Q8" s="20" t="s">
        <v>59</v>
      </c>
    </row>
    <row r="9" spans="1:19" ht="28.5" customHeight="1" x14ac:dyDescent="0.3">
      <c r="A9" s="29"/>
      <c r="B9" s="29"/>
      <c r="C9" s="29"/>
      <c r="D9" s="25"/>
      <c r="E9" s="8" t="s">
        <v>93</v>
      </c>
      <c r="F9" s="29"/>
      <c r="G9" s="29"/>
      <c r="H9" s="8" t="s">
        <v>89</v>
      </c>
      <c r="I9" s="29"/>
      <c r="J9" s="29"/>
      <c r="K9" s="20" t="s">
        <v>90</v>
      </c>
      <c r="L9" s="29"/>
      <c r="M9" s="29"/>
      <c r="N9" s="20" t="s">
        <v>91</v>
      </c>
      <c r="O9" s="29"/>
      <c r="P9" s="29"/>
      <c r="Q9" s="20" t="s">
        <v>92</v>
      </c>
    </row>
    <row r="10" spans="1:19" x14ac:dyDescent="0.3">
      <c r="A10" s="9" t="s">
        <v>39</v>
      </c>
      <c r="B10" s="9" t="s">
        <v>40</v>
      </c>
      <c r="C10" s="9" t="s">
        <v>41</v>
      </c>
      <c r="D10" s="10" t="s">
        <v>42</v>
      </c>
      <c r="E10" s="9" t="s">
        <v>43</v>
      </c>
      <c r="F10" s="9" t="s">
        <v>44</v>
      </c>
      <c r="G10" s="9" t="s">
        <v>45</v>
      </c>
      <c r="H10" s="9" t="s">
        <v>46</v>
      </c>
      <c r="I10" s="9" t="s">
        <v>47</v>
      </c>
      <c r="J10" s="9" t="s">
        <v>48</v>
      </c>
      <c r="K10" s="9" t="s">
        <v>49</v>
      </c>
      <c r="L10" s="9" t="s">
        <v>50</v>
      </c>
      <c r="M10" s="9" t="s">
        <v>51</v>
      </c>
      <c r="N10" s="9" t="s">
        <v>52</v>
      </c>
      <c r="O10" s="9" t="s">
        <v>53</v>
      </c>
      <c r="P10" s="9" t="s">
        <v>87</v>
      </c>
      <c r="Q10" s="9" t="s">
        <v>88</v>
      </c>
    </row>
    <row r="11" spans="1:19" s="21" customFormat="1" ht="57.6" x14ac:dyDescent="0.3">
      <c r="A11" s="36">
        <v>1</v>
      </c>
      <c r="B11" s="37" t="s">
        <v>12</v>
      </c>
      <c r="C11" s="38" t="s">
        <v>77</v>
      </c>
      <c r="D11" s="39" t="s">
        <v>80</v>
      </c>
      <c r="E11" s="13">
        <f>SUM(E12:E16)</f>
        <v>1270091.69</v>
      </c>
      <c r="F11" s="13">
        <f>SUM(F12:F16)</f>
        <v>254066.09999999998</v>
      </c>
      <c r="G11" s="13">
        <f>G12+G13+G14+G15+G16</f>
        <v>2046.6</v>
      </c>
      <c r="H11" s="13">
        <f>SUM(H12:H16)</f>
        <v>256112.7</v>
      </c>
      <c r="I11" s="13">
        <f>SUM(I12:I16)</f>
        <v>434052.89</v>
      </c>
      <c r="J11" s="13">
        <f t="shared" ref="J11:M11" si="0">J12+J13+J14+J15+J16</f>
        <v>0</v>
      </c>
      <c r="K11" s="13">
        <f>SUM(K12:K16)</f>
        <v>434052.89</v>
      </c>
      <c r="L11" s="13">
        <f>SUM(L12:L16)</f>
        <v>392802.10000000003</v>
      </c>
      <c r="M11" s="13">
        <f t="shared" si="0"/>
        <v>0</v>
      </c>
      <c r="N11" s="13">
        <f>SUM(N12:N16)</f>
        <v>392802.10000000003</v>
      </c>
      <c r="O11" s="13">
        <f>SUM(O12:O16)</f>
        <v>187124</v>
      </c>
      <c r="P11" s="13">
        <f t="shared" ref="P11" si="1">P12+P13+P14+P15+P16</f>
        <v>0</v>
      </c>
      <c r="Q11" s="13">
        <f>SUM(Q12:Q16)</f>
        <v>187124</v>
      </c>
    </row>
    <row r="12" spans="1:19" ht="41.4" x14ac:dyDescent="0.3">
      <c r="A12" s="40" t="s">
        <v>13</v>
      </c>
      <c r="B12" s="41" t="s">
        <v>14</v>
      </c>
      <c r="C12" s="42" t="s">
        <v>77</v>
      </c>
      <c r="D12" s="12" t="s">
        <v>81</v>
      </c>
      <c r="E12" s="13">
        <f>H12+K12+N12+Q12</f>
        <v>489405.89</v>
      </c>
      <c r="F12" s="14">
        <v>58030.8</v>
      </c>
      <c r="G12" s="14">
        <v>2046.6</v>
      </c>
      <c r="H12" s="14">
        <f>F12+G12</f>
        <v>60077.4</v>
      </c>
      <c r="I12" s="43">
        <v>275672.89</v>
      </c>
      <c r="J12" s="14"/>
      <c r="K12" s="14">
        <f>I12</f>
        <v>275672.89</v>
      </c>
      <c r="L12" s="43">
        <v>153655.6</v>
      </c>
      <c r="M12" s="14"/>
      <c r="N12" s="14">
        <f>L12</f>
        <v>153655.6</v>
      </c>
      <c r="O12" s="43"/>
      <c r="P12" s="14"/>
      <c r="Q12" s="14"/>
    </row>
    <row r="13" spans="1:19" ht="41.4" x14ac:dyDescent="0.3">
      <c r="A13" s="42" t="s">
        <v>15</v>
      </c>
      <c r="B13" s="41" t="s">
        <v>16</v>
      </c>
      <c r="C13" s="42" t="s">
        <v>77</v>
      </c>
      <c r="D13" s="12">
        <v>1500100200</v>
      </c>
      <c r="E13" s="13">
        <f>H13+K13+N13+Q13</f>
        <v>336223.1</v>
      </c>
      <c r="F13" s="14">
        <v>62605.4</v>
      </c>
      <c r="G13" s="14"/>
      <c r="H13" s="14">
        <f>F13</f>
        <v>62605.4</v>
      </c>
      <c r="I13" s="14">
        <v>76657.600000000006</v>
      </c>
      <c r="J13" s="14"/>
      <c r="K13" s="14">
        <f>I13</f>
        <v>76657.600000000006</v>
      </c>
      <c r="L13" s="14">
        <v>91560.1</v>
      </c>
      <c r="M13" s="14"/>
      <c r="N13" s="14">
        <f>L13</f>
        <v>91560.1</v>
      </c>
      <c r="O13" s="14">
        <v>105400</v>
      </c>
      <c r="P13" s="14"/>
      <c r="Q13" s="14">
        <f>O13</f>
        <v>105400</v>
      </c>
    </row>
    <row r="14" spans="1:19" ht="41.4" x14ac:dyDescent="0.3">
      <c r="A14" s="42" t="s">
        <v>17</v>
      </c>
      <c r="B14" s="41" t="s">
        <v>18</v>
      </c>
      <c r="C14" s="42" t="s">
        <v>77</v>
      </c>
      <c r="D14" s="12">
        <v>1500100300</v>
      </c>
      <c r="E14" s="13">
        <f>H14+K14+N14+Q14</f>
        <v>348636.7</v>
      </c>
      <c r="F14" s="14">
        <v>74576.599999999991</v>
      </c>
      <c r="G14" s="14"/>
      <c r="H14" s="14">
        <f>F14+G14</f>
        <v>74576.599999999991</v>
      </c>
      <c r="I14" s="14">
        <v>74722.399999999994</v>
      </c>
      <c r="J14" s="14"/>
      <c r="K14" s="14">
        <f>I14</f>
        <v>74722.399999999994</v>
      </c>
      <c r="L14" s="14">
        <v>117613.7</v>
      </c>
      <c r="M14" s="14"/>
      <c r="N14" s="14">
        <f>L14</f>
        <v>117613.7</v>
      </c>
      <c r="O14" s="14">
        <v>81724</v>
      </c>
      <c r="P14" s="14"/>
      <c r="Q14" s="14">
        <f>O14</f>
        <v>81724</v>
      </c>
    </row>
    <row r="15" spans="1:19" ht="41.4" x14ac:dyDescent="0.3">
      <c r="A15" s="42" t="s">
        <v>19</v>
      </c>
      <c r="B15" s="41" t="s">
        <v>36</v>
      </c>
      <c r="C15" s="42" t="s">
        <v>77</v>
      </c>
      <c r="D15" s="12">
        <v>1500100400</v>
      </c>
      <c r="E15" s="13">
        <f>H15+K15+N15+Q15</f>
        <v>71260</v>
      </c>
      <c r="F15" s="43">
        <v>34287.300000000003</v>
      </c>
      <c r="G15" s="14"/>
      <c r="H15" s="14">
        <f>F15</f>
        <v>34287.300000000003</v>
      </c>
      <c r="I15" s="43">
        <v>7000</v>
      </c>
      <c r="J15" s="14"/>
      <c r="K15" s="14">
        <f>I15</f>
        <v>7000</v>
      </c>
      <c r="L15" s="43">
        <v>29972.7</v>
      </c>
      <c r="M15" s="14"/>
      <c r="N15" s="14">
        <f>L15</f>
        <v>29972.7</v>
      </c>
      <c r="O15" s="43"/>
      <c r="P15" s="14"/>
      <c r="Q15" s="14"/>
    </row>
    <row r="16" spans="1:19" ht="41.4" x14ac:dyDescent="0.3">
      <c r="A16" s="42" t="s">
        <v>78</v>
      </c>
      <c r="B16" s="41" t="s">
        <v>79</v>
      </c>
      <c r="C16" s="42" t="s">
        <v>77</v>
      </c>
      <c r="D16" s="12">
        <v>1500100500</v>
      </c>
      <c r="E16" s="13">
        <f>H16+K16+N16+Q16</f>
        <v>24566</v>
      </c>
      <c r="F16" s="43">
        <v>24566</v>
      </c>
      <c r="G16" s="14"/>
      <c r="H16" s="14">
        <f>F16</f>
        <v>24566</v>
      </c>
      <c r="I16" s="43"/>
      <c r="J16" s="14"/>
      <c r="K16" s="14"/>
      <c r="L16" s="43"/>
      <c r="M16" s="14"/>
      <c r="N16" s="14"/>
      <c r="O16" s="43"/>
      <c r="P16" s="14"/>
      <c r="Q16" s="14"/>
    </row>
    <row r="17" spans="1:17" s="21" customFormat="1" ht="57.6" x14ac:dyDescent="0.3">
      <c r="A17" s="36">
        <v>2</v>
      </c>
      <c r="B17" s="37" t="s">
        <v>20</v>
      </c>
      <c r="C17" s="38" t="s">
        <v>77</v>
      </c>
      <c r="D17" s="39">
        <v>1500200000</v>
      </c>
      <c r="E17" s="13">
        <f>SUM(E18:E20)</f>
        <v>203560.4</v>
      </c>
      <c r="F17" s="13">
        <f t="shared" ref="F17:Q17" si="2">SUM(F18:F20)</f>
        <v>16108.8</v>
      </c>
      <c r="G17" s="13">
        <f t="shared" si="2"/>
        <v>0</v>
      </c>
      <c r="H17" s="13">
        <f t="shared" si="2"/>
        <v>16108.8</v>
      </c>
      <c r="I17" s="13">
        <f t="shared" si="2"/>
        <v>51631.600000000013</v>
      </c>
      <c r="J17" s="13">
        <f t="shared" si="2"/>
        <v>0</v>
      </c>
      <c r="K17" s="13">
        <f t="shared" si="2"/>
        <v>51631.600000000013</v>
      </c>
      <c r="L17" s="13">
        <f t="shared" si="2"/>
        <v>76510</v>
      </c>
      <c r="M17" s="13">
        <f t="shared" si="2"/>
        <v>0</v>
      </c>
      <c r="N17" s="13">
        <f t="shared" si="2"/>
        <v>76510</v>
      </c>
      <c r="O17" s="13">
        <f t="shared" si="2"/>
        <v>59310</v>
      </c>
      <c r="P17" s="13">
        <f t="shared" si="2"/>
        <v>0</v>
      </c>
      <c r="Q17" s="13">
        <f t="shared" si="2"/>
        <v>59310</v>
      </c>
    </row>
    <row r="18" spans="1:17" s="21" customFormat="1" ht="41.4" x14ac:dyDescent="0.3">
      <c r="A18" s="42" t="s">
        <v>21</v>
      </c>
      <c r="B18" s="41" t="s">
        <v>95</v>
      </c>
      <c r="C18" s="42" t="s">
        <v>77</v>
      </c>
      <c r="D18" s="12">
        <v>1500200200</v>
      </c>
      <c r="E18" s="13">
        <f>H18+K18+N18+Q18</f>
        <v>161422.1</v>
      </c>
      <c r="F18" s="14">
        <v>11425.8</v>
      </c>
      <c r="G18" s="14"/>
      <c r="H18" s="14">
        <f>F18</f>
        <v>11425.8</v>
      </c>
      <c r="I18" s="14">
        <v>36536.30000000001</v>
      </c>
      <c r="J18" s="14"/>
      <c r="K18" s="14">
        <f>I18</f>
        <v>36536.30000000001</v>
      </c>
      <c r="L18" s="14">
        <v>63420</v>
      </c>
      <c r="M18" s="14"/>
      <c r="N18" s="14">
        <f>L18</f>
        <v>63420</v>
      </c>
      <c r="O18" s="14">
        <v>50040</v>
      </c>
      <c r="P18" s="14"/>
      <c r="Q18" s="14">
        <f>O18</f>
        <v>50040</v>
      </c>
    </row>
    <row r="19" spans="1:17" s="21" customFormat="1" ht="41.4" x14ac:dyDescent="0.3">
      <c r="A19" s="42" t="s">
        <v>22</v>
      </c>
      <c r="B19" s="41" t="s">
        <v>96</v>
      </c>
      <c r="C19" s="42" t="s">
        <v>77</v>
      </c>
      <c r="D19" s="12" t="s">
        <v>58</v>
      </c>
      <c r="E19" s="13">
        <f>H19+K19+N19+Q19</f>
        <v>35427.899999999994</v>
      </c>
      <c r="F19" s="14">
        <v>4682.9999999999991</v>
      </c>
      <c r="G19" s="14"/>
      <c r="H19" s="14">
        <f>F19</f>
        <v>4682.9999999999991</v>
      </c>
      <c r="I19" s="14">
        <v>8384.9</v>
      </c>
      <c r="J19" s="14"/>
      <c r="K19" s="14">
        <f>I19</f>
        <v>8384.9</v>
      </c>
      <c r="L19" s="14">
        <v>13090</v>
      </c>
      <c r="M19" s="14"/>
      <c r="N19" s="14">
        <f>L19</f>
        <v>13090</v>
      </c>
      <c r="O19" s="14">
        <v>9270</v>
      </c>
      <c r="P19" s="14"/>
      <c r="Q19" s="14">
        <f>O19</f>
        <v>9270</v>
      </c>
    </row>
    <row r="20" spans="1:17" s="21" customFormat="1" ht="41.4" x14ac:dyDescent="0.3">
      <c r="A20" s="42" t="s">
        <v>86</v>
      </c>
      <c r="B20" s="41" t="s">
        <v>97</v>
      </c>
      <c r="C20" s="42" t="s">
        <v>77</v>
      </c>
      <c r="D20" s="12">
        <v>1500200400</v>
      </c>
      <c r="E20" s="13">
        <f>H20+K20+N20+Q20</f>
        <v>6710.4</v>
      </c>
      <c r="F20" s="14"/>
      <c r="G20" s="14"/>
      <c r="H20" s="14"/>
      <c r="I20" s="14">
        <v>6710.4</v>
      </c>
      <c r="J20" s="14"/>
      <c r="K20" s="14">
        <f>I20</f>
        <v>6710.4</v>
      </c>
      <c r="L20" s="14"/>
      <c r="M20" s="14"/>
      <c r="N20" s="14"/>
      <c r="O20" s="14"/>
      <c r="P20" s="14"/>
      <c r="Q20" s="14"/>
    </row>
    <row r="21" spans="1:17" s="21" customFormat="1" ht="57.6" x14ac:dyDescent="0.3">
      <c r="A21" s="36">
        <v>3</v>
      </c>
      <c r="B21" s="37" t="s">
        <v>23</v>
      </c>
      <c r="C21" s="38" t="s">
        <v>77</v>
      </c>
      <c r="D21" s="39">
        <v>1500300000</v>
      </c>
      <c r="E21" s="13">
        <f t="shared" ref="E21:Q21" si="3">SUM(E22:E24)</f>
        <v>506344.5</v>
      </c>
      <c r="F21" s="13">
        <f t="shared" si="3"/>
        <v>135131.29999999999</v>
      </c>
      <c r="G21" s="13">
        <f t="shared" si="3"/>
        <v>0</v>
      </c>
      <c r="H21" s="13">
        <f t="shared" si="3"/>
        <v>135131.29999999999</v>
      </c>
      <c r="I21" s="13">
        <f t="shared" si="3"/>
        <v>77057.899999999994</v>
      </c>
      <c r="J21" s="13">
        <f t="shared" si="3"/>
        <v>0</v>
      </c>
      <c r="K21" s="13">
        <f t="shared" si="3"/>
        <v>77057.899999999994</v>
      </c>
      <c r="L21" s="13">
        <f t="shared" si="3"/>
        <v>97453.1</v>
      </c>
      <c r="M21" s="13">
        <f t="shared" si="3"/>
        <v>0</v>
      </c>
      <c r="N21" s="13">
        <f t="shared" si="3"/>
        <v>97453.1</v>
      </c>
      <c r="O21" s="13">
        <f t="shared" si="3"/>
        <v>196702.2</v>
      </c>
      <c r="P21" s="13">
        <f t="shared" si="3"/>
        <v>0</v>
      </c>
      <c r="Q21" s="13">
        <f t="shared" si="3"/>
        <v>196702.2</v>
      </c>
    </row>
    <row r="22" spans="1:17" ht="41.4" x14ac:dyDescent="0.3">
      <c r="A22" s="40" t="s">
        <v>24</v>
      </c>
      <c r="B22" s="41" t="s">
        <v>55</v>
      </c>
      <c r="C22" s="42" t="s">
        <v>77</v>
      </c>
      <c r="D22" s="12">
        <v>1500300100</v>
      </c>
      <c r="E22" s="13">
        <f>H22+K22+N22+Q22</f>
        <v>49336.3</v>
      </c>
      <c r="F22" s="14">
        <v>25136.3</v>
      </c>
      <c r="G22" s="13"/>
      <c r="H22" s="14">
        <f>F22</f>
        <v>25136.3</v>
      </c>
      <c r="I22" s="14">
        <v>24200</v>
      </c>
      <c r="J22" s="13"/>
      <c r="K22" s="14">
        <f>I22+J22</f>
        <v>24200</v>
      </c>
      <c r="L22" s="13"/>
      <c r="M22" s="13"/>
      <c r="N22" s="14"/>
      <c r="O22" s="13"/>
      <c r="P22" s="13"/>
      <c r="Q22" s="14"/>
    </row>
    <row r="23" spans="1:17" ht="41.4" x14ac:dyDescent="0.3">
      <c r="A23" s="42" t="s">
        <v>25</v>
      </c>
      <c r="B23" s="41" t="s">
        <v>56</v>
      </c>
      <c r="C23" s="42" t="s">
        <v>77</v>
      </c>
      <c r="D23" s="12">
        <v>1500300200</v>
      </c>
      <c r="E23" s="13">
        <f>H23+K23+N23+Q23</f>
        <v>307480.5</v>
      </c>
      <c r="F23" s="14">
        <v>83958.5</v>
      </c>
      <c r="G23" s="14"/>
      <c r="H23" s="14">
        <f>F23</f>
        <v>83958.5</v>
      </c>
      <c r="I23" s="14">
        <v>34332.9</v>
      </c>
      <c r="J23" s="14"/>
      <c r="K23" s="14">
        <f>I23</f>
        <v>34332.9</v>
      </c>
      <c r="L23" s="14">
        <v>60291.100000000006</v>
      </c>
      <c r="M23" s="14"/>
      <c r="N23" s="14">
        <f>L23</f>
        <v>60291.100000000006</v>
      </c>
      <c r="O23" s="14">
        <v>128898</v>
      </c>
      <c r="P23" s="14"/>
      <c r="Q23" s="14">
        <f>O23</f>
        <v>128898</v>
      </c>
    </row>
    <row r="24" spans="1:17" ht="41.4" x14ac:dyDescent="0.3">
      <c r="A24" s="42" t="s">
        <v>37</v>
      </c>
      <c r="B24" s="41" t="s">
        <v>57</v>
      </c>
      <c r="C24" s="42" t="s">
        <v>77</v>
      </c>
      <c r="D24" s="12" t="s">
        <v>38</v>
      </c>
      <c r="E24" s="13">
        <f>H24+K24+N24+Q24</f>
        <v>149527.70000000001</v>
      </c>
      <c r="F24" s="14">
        <v>26036.5</v>
      </c>
      <c r="G24" s="14"/>
      <c r="H24" s="14">
        <f>F24+G24</f>
        <v>26036.5</v>
      </c>
      <c r="I24" s="14">
        <v>18525</v>
      </c>
      <c r="J24" s="14"/>
      <c r="K24" s="14">
        <f>I24</f>
        <v>18525</v>
      </c>
      <c r="L24" s="14">
        <v>37162</v>
      </c>
      <c r="M24" s="14"/>
      <c r="N24" s="14">
        <f>L24</f>
        <v>37162</v>
      </c>
      <c r="O24" s="14">
        <v>67804.2</v>
      </c>
      <c r="P24" s="14"/>
      <c r="Q24" s="14">
        <f>O24</f>
        <v>67804.2</v>
      </c>
    </row>
    <row r="25" spans="1:17" s="21" customFormat="1" ht="57.6" x14ac:dyDescent="0.3">
      <c r="A25" s="36">
        <v>4</v>
      </c>
      <c r="B25" s="37" t="s">
        <v>26</v>
      </c>
      <c r="C25" s="38" t="s">
        <v>77</v>
      </c>
      <c r="D25" s="39">
        <v>1500400000</v>
      </c>
      <c r="E25" s="13">
        <f t="shared" ref="E25:N25" si="4">SUM(E26:E27)</f>
        <v>115411.60000000002</v>
      </c>
      <c r="F25" s="13">
        <f t="shared" si="4"/>
        <v>25928.100000000006</v>
      </c>
      <c r="G25" s="13">
        <f t="shared" si="4"/>
        <v>0</v>
      </c>
      <c r="H25" s="13">
        <f t="shared" si="4"/>
        <v>25928.100000000006</v>
      </c>
      <c r="I25" s="13">
        <f t="shared" si="4"/>
        <v>29035.1</v>
      </c>
      <c r="J25" s="13">
        <f t="shared" si="4"/>
        <v>0</v>
      </c>
      <c r="K25" s="13">
        <f t="shared" si="4"/>
        <v>29035.1</v>
      </c>
      <c r="L25" s="13">
        <f t="shared" si="4"/>
        <v>42448.4</v>
      </c>
      <c r="M25" s="13">
        <f t="shared" si="4"/>
        <v>0</v>
      </c>
      <c r="N25" s="13">
        <f t="shared" si="4"/>
        <v>42448.4</v>
      </c>
      <c r="O25" s="13">
        <f t="shared" ref="O25:P25" si="5">O26+O27</f>
        <v>18000</v>
      </c>
      <c r="P25" s="13">
        <f t="shared" si="5"/>
        <v>0</v>
      </c>
      <c r="Q25" s="13">
        <f>SUM(Q26:Q27)</f>
        <v>18000</v>
      </c>
    </row>
    <row r="26" spans="1:17" ht="41.4" x14ac:dyDescent="0.3">
      <c r="A26" s="42" t="s">
        <v>27</v>
      </c>
      <c r="B26" s="41" t="s">
        <v>35</v>
      </c>
      <c r="C26" s="42" t="s">
        <v>77</v>
      </c>
      <c r="D26" s="12">
        <v>1500400200</v>
      </c>
      <c r="E26" s="13">
        <f>H26+K26+N26+Q26</f>
        <v>97000.300000000017</v>
      </c>
      <c r="F26" s="14">
        <v>25077.600000000006</v>
      </c>
      <c r="G26" s="14"/>
      <c r="H26" s="14">
        <f>F26</f>
        <v>25077.600000000006</v>
      </c>
      <c r="I26" s="14">
        <v>18324.3</v>
      </c>
      <c r="J26" s="14"/>
      <c r="K26" s="14">
        <f>I26</f>
        <v>18324.3</v>
      </c>
      <c r="L26" s="14">
        <v>35598.400000000001</v>
      </c>
      <c r="M26" s="14"/>
      <c r="N26" s="14">
        <f>L26</f>
        <v>35598.400000000001</v>
      </c>
      <c r="O26" s="14">
        <v>18000</v>
      </c>
      <c r="P26" s="14"/>
      <c r="Q26" s="14">
        <f>O26</f>
        <v>18000</v>
      </c>
    </row>
    <row r="27" spans="1:17" ht="41.4" x14ac:dyDescent="0.3">
      <c r="A27" s="42" t="s">
        <v>28</v>
      </c>
      <c r="B27" s="41" t="s">
        <v>29</v>
      </c>
      <c r="C27" s="42" t="s">
        <v>77</v>
      </c>
      <c r="D27" s="12">
        <v>1500400300</v>
      </c>
      <c r="E27" s="13">
        <f>H27+K27+N27+Q27</f>
        <v>18411.3</v>
      </c>
      <c r="F27" s="14">
        <v>850.5</v>
      </c>
      <c r="G27" s="14"/>
      <c r="H27" s="14">
        <f>F27</f>
        <v>850.5</v>
      </c>
      <c r="I27" s="14">
        <v>10710.8</v>
      </c>
      <c r="J27" s="14"/>
      <c r="K27" s="14">
        <f>I27</f>
        <v>10710.8</v>
      </c>
      <c r="L27" s="14">
        <v>6850</v>
      </c>
      <c r="M27" s="14"/>
      <c r="N27" s="14">
        <f>L27</f>
        <v>6850</v>
      </c>
      <c r="O27" s="14"/>
      <c r="P27" s="14"/>
      <c r="Q27" s="14"/>
    </row>
    <row r="28" spans="1:17" s="21" customFormat="1" ht="57.6" x14ac:dyDescent="0.3">
      <c r="A28" s="44">
        <v>5</v>
      </c>
      <c r="B28" s="37" t="s">
        <v>76</v>
      </c>
      <c r="C28" s="38" t="s">
        <v>77</v>
      </c>
      <c r="D28" s="39">
        <v>1500600000</v>
      </c>
      <c r="E28" s="13">
        <f t="shared" ref="E28:Q28" si="6">SUM(E29:E30)</f>
        <v>41090.899999999994</v>
      </c>
      <c r="F28" s="13">
        <f t="shared" si="6"/>
        <v>9456.3000000000011</v>
      </c>
      <c r="G28" s="13">
        <f t="shared" si="6"/>
        <v>0</v>
      </c>
      <c r="H28" s="13">
        <f t="shared" si="6"/>
        <v>9456.3000000000011</v>
      </c>
      <c r="I28" s="13">
        <f t="shared" si="6"/>
        <v>14496.3</v>
      </c>
      <c r="J28" s="13">
        <f t="shared" si="6"/>
        <v>0</v>
      </c>
      <c r="K28" s="13">
        <f t="shared" si="6"/>
        <v>14496.3</v>
      </c>
      <c r="L28" s="13">
        <f t="shared" si="6"/>
        <v>13738.3</v>
      </c>
      <c r="M28" s="13">
        <f t="shared" si="6"/>
        <v>0</v>
      </c>
      <c r="N28" s="13">
        <f t="shared" si="6"/>
        <v>13738.3</v>
      </c>
      <c r="O28" s="13">
        <f t="shared" si="6"/>
        <v>3400</v>
      </c>
      <c r="P28" s="13">
        <f t="shared" si="6"/>
        <v>0</v>
      </c>
      <c r="Q28" s="13">
        <f t="shared" si="6"/>
        <v>3400</v>
      </c>
    </row>
    <row r="29" spans="1:17" ht="41.4" x14ac:dyDescent="0.3">
      <c r="A29" s="45" t="s">
        <v>60</v>
      </c>
      <c r="B29" s="46" t="s">
        <v>74</v>
      </c>
      <c r="C29" s="42" t="s">
        <v>77</v>
      </c>
      <c r="D29" s="12">
        <v>1500600100</v>
      </c>
      <c r="E29" s="13">
        <f>H29+K29+N29+Q29</f>
        <v>27508.899999999998</v>
      </c>
      <c r="F29" s="14">
        <v>6065.3000000000011</v>
      </c>
      <c r="G29" s="14"/>
      <c r="H29" s="14">
        <f>F29</f>
        <v>6065.3000000000011</v>
      </c>
      <c r="I29" s="14">
        <v>11105.3</v>
      </c>
      <c r="J29" s="14"/>
      <c r="K29" s="14">
        <f>I29</f>
        <v>11105.3</v>
      </c>
      <c r="L29" s="14">
        <v>10338.299999999999</v>
      </c>
      <c r="M29" s="14"/>
      <c r="N29" s="14">
        <f>L29</f>
        <v>10338.299999999999</v>
      </c>
      <c r="O29" s="14"/>
      <c r="P29" s="14"/>
      <c r="Q29" s="14"/>
    </row>
    <row r="30" spans="1:17" ht="41.4" x14ac:dyDescent="0.3">
      <c r="A30" s="45" t="s">
        <v>61</v>
      </c>
      <c r="B30" s="46" t="s">
        <v>75</v>
      </c>
      <c r="C30" s="42" t="s">
        <v>77</v>
      </c>
      <c r="D30" s="12">
        <v>1500600200</v>
      </c>
      <c r="E30" s="13">
        <f>H30+K30+N30+Q30</f>
        <v>13582</v>
      </c>
      <c r="F30" s="14">
        <v>3391</v>
      </c>
      <c r="G30" s="14"/>
      <c r="H30" s="14">
        <f>F30</f>
        <v>3391</v>
      </c>
      <c r="I30" s="14">
        <v>3391</v>
      </c>
      <c r="J30" s="14"/>
      <c r="K30" s="14">
        <f>I30</f>
        <v>3391</v>
      </c>
      <c r="L30" s="14">
        <v>3400</v>
      </c>
      <c r="M30" s="14"/>
      <c r="N30" s="14">
        <f>L30</f>
        <v>3400</v>
      </c>
      <c r="O30" s="14">
        <v>3400</v>
      </c>
      <c r="P30" s="14"/>
      <c r="Q30" s="14">
        <f>O30</f>
        <v>3400</v>
      </c>
    </row>
    <row r="31" spans="1:17" s="21" customFormat="1" ht="57.6" x14ac:dyDescent="0.3">
      <c r="A31" s="44">
        <v>6</v>
      </c>
      <c r="B31" s="37" t="s">
        <v>62</v>
      </c>
      <c r="C31" s="38" t="s">
        <v>77</v>
      </c>
      <c r="D31" s="39">
        <v>1500700000</v>
      </c>
      <c r="E31" s="13">
        <f>SUM(E32:E35)</f>
        <v>469038.9</v>
      </c>
      <c r="F31" s="13">
        <f>SUM(F32:F35)</f>
        <v>145130.1</v>
      </c>
      <c r="G31" s="13">
        <f>SUM(G32:G35)</f>
        <v>0</v>
      </c>
      <c r="H31" s="13">
        <f>SUM(H32:H35)</f>
        <v>145130.1</v>
      </c>
      <c r="I31" s="13">
        <f t="shared" ref="I31:N31" si="7">SUM(I32:I35)</f>
        <v>100980.2</v>
      </c>
      <c r="J31" s="13">
        <f t="shared" si="7"/>
        <v>0</v>
      </c>
      <c r="K31" s="13">
        <f>SUM(K32:K35)</f>
        <v>100980.2</v>
      </c>
      <c r="L31" s="13">
        <f t="shared" si="7"/>
        <v>102869.09999999999</v>
      </c>
      <c r="M31" s="13">
        <f t="shared" si="7"/>
        <v>0</v>
      </c>
      <c r="N31" s="13">
        <f t="shared" si="7"/>
        <v>102869.09999999999</v>
      </c>
      <c r="O31" s="13">
        <f t="shared" ref="O31:Q31" si="8">SUM(O32:O35)</f>
        <v>120059.5</v>
      </c>
      <c r="P31" s="13">
        <f>SUM(P32:P35)</f>
        <v>0</v>
      </c>
      <c r="Q31" s="13">
        <f t="shared" si="8"/>
        <v>120059.5</v>
      </c>
    </row>
    <row r="32" spans="1:17" ht="41.4" x14ac:dyDescent="0.3">
      <c r="A32" s="45" t="s">
        <v>30</v>
      </c>
      <c r="B32" s="41" t="s">
        <v>65</v>
      </c>
      <c r="C32" s="42" t="s">
        <v>77</v>
      </c>
      <c r="D32" s="12">
        <v>1500700100</v>
      </c>
      <c r="E32" s="13">
        <f>H32+K32+N32+Q32</f>
        <v>6484.4</v>
      </c>
      <c r="F32" s="43">
        <v>1940.5</v>
      </c>
      <c r="G32" s="14"/>
      <c r="H32" s="14">
        <f>F32+G32</f>
        <v>1940.5</v>
      </c>
      <c r="I32" s="14">
        <v>4543.8999999999996</v>
      </c>
      <c r="J32" s="14"/>
      <c r="K32" s="14">
        <f>I32</f>
        <v>4543.8999999999996</v>
      </c>
      <c r="L32" s="14"/>
      <c r="M32" s="14"/>
      <c r="N32" s="14"/>
      <c r="O32" s="14"/>
      <c r="P32" s="14"/>
      <c r="Q32" s="14"/>
    </row>
    <row r="33" spans="1:17" ht="41.4" x14ac:dyDescent="0.3">
      <c r="A33" s="45" t="s">
        <v>31</v>
      </c>
      <c r="B33" s="41" t="s">
        <v>66</v>
      </c>
      <c r="C33" s="42" t="s">
        <v>77</v>
      </c>
      <c r="D33" s="12">
        <v>1500700200</v>
      </c>
      <c r="E33" s="13">
        <f>H33+K33+N33+Q33</f>
        <v>305344.40000000002</v>
      </c>
      <c r="F33" s="14">
        <v>123871.00000000001</v>
      </c>
      <c r="G33" s="14"/>
      <c r="H33" s="14">
        <f>F33</f>
        <v>123871.00000000001</v>
      </c>
      <c r="I33" s="14">
        <v>67893</v>
      </c>
      <c r="J33" s="14"/>
      <c r="K33" s="14">
        <f>I33</f>
        <v>67893</v>
      </c>
      <c r="L33" s="14">
        <v>75100.399999999994</v>
      </c>
      <c r="M33" s="14"/>
      <c r="N33" s="14">
        <f>L33</f>
        <v>75100.399999999994</v>
      </c>
      <c r="O33" s="14">
        <v>38480</v>
      </c>
      <c r="P33" s="14"/>
      <c r="Q33" s="14">
        <f>O33</f>
        <v>38480</v>
      </c>
    </row>
    <row r="34" spans="1:17" ht="41.4" x14ac:dyDescent="0.3">
      <c r="A34" s="45" t="s">
        <v>63</v>
      </c>
      <c r="B34" s="41" t="s">
        <v>67</v>
      </c>
      <c r="C34" s="42" t="s">
        <v>77</v>
      </c>
      <c r="D34" s="12">
        <v>1500700300</v>
      </c>
      <c r="E34" s="13">
        <f>H34+K34+N34+Q34</f>
        <v>151631.09999999998</v>
      </c>
      <c r="F34" s="14">
        <v>17742.099999999999</v>
      </c>
      <c r="G34" s="14"/>
      <c r="H34" s="14">
        <f>F34</f>
        <v>17742.099999999999</v>
      </c>
      <c r="I34" s="14">
        <v>26540.799999999999</v>
      </c>
      <c r="J34" s="14"/>
      <c r="K34" s="14">
        <f>I34</f>
        <v>26540.799999999999</v>
      </c>
      <c r="L34" s="14">
        <v>26768.7</v>
      </c>
      <c r="M34" s="14"/>
      <c r="N34" s="14">
        <f>L34</f>
        <v>26768.7</v>
      </c>
      <c r="O34" s="14">
        <v>80579.5</v>
      </c>
      <c r="P34" s="14"/>
      <c r="Q34" s="14">
        <f>O34</f>
        <v>80579.5</v>
      </c>
    </row>
    <row r="35" spans="1:17" ht="41.4" x14ac:dyDescent="0.3">
      <c r="A35" s="45" t="s">
        <v>64</v>
      </c>
      <c r="B35" s="41" t="s">
        <v>68</v>
      </c>
      <c r="C35" s="42" t="s">
        <v>77</v>
      </c>
      <c r="D35" s="12">
        <v>1500700400</v>
      </c>
      <c r="E35" s="13">
        <f>H35+K35+N35+Q35</f>
        <v>5579</v>
      </c>
      <c r="F35" s="14">
        <v>1576.5</v>
      </c>
      <c r="G35" s="14"/>
      <c r="H35" s="14">
        <f>F35</f>
        <v>1576.5</v>
      </c>
      <c r="I35" s="14">
        <v>2002.5</v>
      </c>
      <c r="J35" s="14"/>
      <c r="K35" s="14">
        <f>I35</f>
        <v>2002.5</v>
      </c>
      <c r="L35" s="14">
        <v>1000</v>
      </c>
      <c r="M35" s="14"/>
      <c r="N35" s="14">
        <f>L35</f>
        <v>1000</v>
      </c>
      <c r="O35" s="14">
        <v>1000</v>
      </c>
      <c r="P35" s="14"/>
      <c r="Q35" s="14">
        <f>O35</f>
        <v>1000</v>
      </c>
    </row>
    <row r="36" spans="1:17" s="21" customFormat="1" ht="72" x14ac:dyDescent="0.3">
      <c r="A36" s="44">
        <v>7</v>
      </c>
      <c r="B36" s="47" t="s">
        <v>69</v>
      </c>
      <c r="C36" s="38" t="s">
        <v>77</v>
      </c>
      <c r="D36" s="39" t="s">
        <v>82</v>
      </c>
      <c r="E36" s="13">
        <f t="shared" ref="E36:Q36" si="9">SUM(E37:E38)</f>
        <v>240203.80000000002</v>
      </c>
      <c r="F36" s="13">
        <f t="shared" si="9"/>
        <v>57077.000000000007</v>
      </c>
      <c r="G36" s="13">
        <f t="shared" si="9"/>
        <v>10236.4</v>
      </c>
      <c r="H36" s="13">
        <f t="shared" si="9"/>
        <v>67313.400000000009</v>
      </c>
      <c r="I36" s="13">
        <f t="shared" si="9"/>
        <v>92090.4</v>
      </c>
      <c r="J36" s="13">
        <f t="shared" si="9"/>
        <v>0</v>
      </c>
      <c r="K36" s="13">
        <f t="shared" si="9"/>
        <v>92090.4</v>
      </c>
      <c r="L36" s="13">
        <f t="shared" si="9"/>
        <v>44500</v>
      </c>
      <c r="M36" s="13">
        <f t="shared" si="9"/>
        <v>0</v>
      </c>
      <c r="N36" s="13">
        <f t="shared" si="9"/>
        <v>44500</v>
      </c>
      <c r="O36" s="13">
        <f t="shared" si="9"/>
        <v>36300</v>
      </c>
      <c r="P36" s="13">
        <f t="shared" si="9"/>
        <v>0</v>
      </c>
      <c r="Q36" s="13">
        <f t="shared" si="9"/>
        <v>36300</v>
      </c>
    </row>
    <row r="37" spans="1:17" ht="126.75" customHeight="1" x14ac:dyDescent="0.3">
      <c r="A37" s="45" t="s">
        <v>32</v>
      </c>
      <c r="B37" s="41" t="s">
        <v>70</v>
      </c>
      <c r="C37" s="42" t="s">
        <v>77</v>
      </c>
      <c r="D37" s="12" t="s">
        <v>83</v>
      </c>
      <c r="E37" s="13">
        <f>H37+K37+N37+Q37</f>
        <v>79798.700000000012</v>
      </c>
      <c r="F37" s="14">
        <v>36871.000000000007</v>
      </c>
      <c r="G37" s="14">
        <v>10236.4</v>
      </c>
      <c r="H37" s="14">
        <f>F37+G37</f>
        <v>47107.400000000009</v>
      </c>
      <c r="I37" s="14">
        <v>30691.300000000003</v>
      </c>
      <c r="J37" s="14"/>
      <c r="K37" s="14">
        <f>I37</f>
        <v>30691.300000000003</v>
      </c>
      <c r="L37" s="14">
        <v>2000</v>
      </c>
      <c r="M37" s="14"/>
      <c r="N37" s="14">
        <f>L37</f>
        <v>2000</v>
      </c>
      <c r="O37" s="14"/>
      <c r="P37" s="14"/>
      <c r="Q37" s="14"/>
    </row>
    <row r="38" spans="1:17" ht="80.25" customHeight="1" x14ac:dyDescent="0.3">
      <c r="A38" s="15" t="s">
        <v>33</v>
      </c>
      <c r="B38" s="41" t="s">
        <v>71</v>
      </c>
      <c r="C38" s="42" t="s">
        <v>77</v>
      </c>
      <c r="D38" s="12">
        <v>1500800200</v>
      </c>
      <c r="E38" s="13">
        <f>H38+K38+N38+Q38</f>
        <v>160405.1</v>
      </c>
      <c r="F38" s="14">
        <v>20206</v>
      </c>
      <c r="G38" s="14"/>
      <c r="H38" s="14">
        <f>F38</f>
        <v>20206</v>
      </c>
      <c r="I38" s="14">
        <v>61399.1</v>
      </c>
      <c r="J38" s="14"/>
      <c r="K38" s="14">
        <f>I38</f>
        <v>61399.1</v>
      </c>
      <c r="L38" s="14">
        <v>42500</v>
      </c>
      <c r="M38" s="14"/>
      <c r="N38" s="14">
        <f>L38</f>
        <v>42500</v>
      </c>
      <c r="O38" s="14">
        <v>36300</v>
      </c>
      <c r="P38" s="14"/>
      <c r="Q38" s="14">
        <f>O38</f>
        <v>36300</v>
      </c>
    </row>
    <row r="39" spans="1:17" s="22" customFormat="1" ht="83.25" customHeight="1" x14ac:dyDescent="0.3">
      <c r="A39" s="36">
        <v>8</v>
      </c>
      <c r="B39" s="37" t="s">
        <v>72</v>
      </c>
      <c r="C39" s="38" t="s">
        <v>77</v>
      </c>
      <c r="D39" s="39">
        <v>1500900000</v>
      </c>
      <c r="E39" s="13">
        <f>H39+K39+N39+Q39</f>
        <v>125480.1</v>
      </c>
      <c r="F39" s="13">
        <v>32002.6</v>
      </c>
      <c r="G39" s="13">
        <v>0</v>
      </c>
      <c r="H39" s="13">
        <f>F39</f>
        <v>32002.6</v>
      </c>
      <c r="I39" s="13">
        <v>29472.5</v>
      </c>
      <c r="J39" s="13">
        <v>0</v>
      </c>
      <c r="K39" s="13">
        <f>I39</f>
        <v>29472.5</v>
      </c>
      <c r="L39" s="13">
        <v>32002.5</v>
      </c>
      <c r="M39" s="13">
        <v>0</v>
      </c>
      <c r="N39" s="13">
        <f>L39</f>
        <v>32002.5</v>
      </c>
      <c r="O39" s="13">
        <v>32002.5</v>
      </c>
      <c r="P39" s="13">
        <v>0</v>
      </c>
      <c r="Q39" s="13">
        <f>O39</f>
        <v>32002.5</v>
      </c>
    </row>
    <row r="40" spans="1:17" s="1" customFormat="1" ht="84" customHeight="1" x14ac:dyDescent="0.3">
      <c r="A40" s="36">
        <v>9</v>
      </c>
      <c r="B40" s="48" t="s">
        <v>73</v>
      </c>
      <c r="C40" s="38" t="s">
        <v>77</v>
      </c>
      <c r="D40" s="39">
        <v>1501000000</v>
      </c>
      <c r="E40" s="13">
        <f>H40+K40+N40+Q40</f>
        <v>350612.9</v>
      </c>
      <c r="F40" s="49">
        <v>17448.3</v>
      </c>
      <c r="G40" s="13">
        <v>74917.5</v>
      </c>
      <c r="H40" s="13">
        <f>F40+G40</f>
        <v>92365.8</v>
      </c>
      <c r="I40" s="49">
        <v>9393.4</v>
      </c>
      <c r="J40" s="13">
        <v>78853.3</v>
      </c>
      <c r="K40" s="13">
        <f>I40+J40</f>
        <v>88246.7</v>
      </c>
      <c r="L40" s="13">
        <v>8432.2999999999993</v>
      </c>
      <c r="M40" s="13">
        <v>76567.899999999994</v>
      </c>
      <c r="N40" s="13">
        <f>L40+M40</f>
        <v>85000.2</v>
      </c>
      <c r="O40" s="13">
        <f>L40</f>
        <v>8432.2999999999993</v>
      </c>
      <c r="P40" s="13">
        <v>76567.899999999994</v>
      </c>
      <c r="Q40" s="13">
        <f>O40+P40</f>
        <v>85000.2</v>
      </c>
    </row>
    <row r="41" spans="1:17" s="11" customFormat="1" ht="33.75" customHeight="1" x14ac:dyDescent="0.3">
      <c r="A41" s="15"/>
      <c r="B41" s="50" t="s">
        <v>34</v>
      </c>
      <c r="C41" s="15"/>
      <c r="D41" s="15"/>
      <c r="E41" s="16">
        <f t="shared" ref="E41:Q41" si="10">E40+E39+E36+E31+E28+E25+E21+E17+E11</f>
        <v>3321834.79</v>
      </c>
      <c r="F41" s="16">
        <f t="shared" si="10"/>
        <v>692348.6</v>
      </c>
      <c r="G41" s="16">
        <f t="shared" si="10"/>
        <v>87200.5</v>
      </c>
      <c r="H41" s="16">
        <f t="shared" si="10"/>
        <v>779549.10000000009</v>
      </c>
      <c r="I41" s="16">
        <f t="shared" si="10"/>
        <v>838210.29</v>
      </c>
      <c r="J41" s="16">
        <f t="shared" si="10"/>
        <v>78853.3</v>
      </c>
      <c r="K41" s="16">
        <f t="shared" si="10"/>
        <v>917063.59000000008</v>
      </c>
      <c r="L41" s="16">
        <f t="shared" si="10"/>
        <v>810755.8</v>
      </c>
      <c r="M41" s="16">
        <f t="shared" si="10"/>
        <v>76567.899999999994</v>
      </c>
      <c r="N41" s="16">
        <f t="shared" si="10"/>
        <v>887323.7</v>
      </c>
      <c r="O41" s="16">
        <f t="shared" si="10"/>
        <v>661330.5</v>
      </c>
      <c r="P41" s="16">
        <f t="shared" si="10"/>
        <v>76567.899999999994</v>
      </c>
      <c r="Q41" s="16">
        <f t="shared" si="10"/>
        <v>737898.4</v>
      </c>
    </row>
    <row r="42" spans="1:17" x14ac:dyDescent="0.3">
      <c r="J42" s="23"/>
    </row>
    <row r="49" spans="14:14" x14ac:dyDescent="0.3">
      <c r="N49" s="23"/>
    </row>
  </sheetData>
  <mergeCells count="26">
    <mergeCell ref="N1:R1"/>
    <mergeCell ref="N2:Q2"/>
    <mergeCell ref="O6:Q6"/>
    <mergeCell ref="O7:Q7"/>
    <mergeCell ref="O8:O9"/>
    <mergeCell ref="P8:P9"/>
    <mergeCell ref="L6:N6"/>
    <mergeCell ref="A4:N4"/>
    <mergeCell ref="M8:M9"/>
    <mergeCell ref="L7:N7"/>
    <mergeCell ref="L8:L9"/>
    <mergeCell ref="A3:N3"/>
    <mergeCell ref="A6:A9"/>
    <mergeCell ref="B6:B9"/>
    <mergeCell ref="C6:C9"/>
    <mergeCell ref="J8:J9"/>
    <mergeCell ref="D8:D9"/>
    <mergeCell ref="D6:D7"/>
    <mergeCell ref="E6:E8"/>
    <mergeCell ref="I8:I9"/>
    <mergeCell ref="G8:G9"/>
    <mergeCell ref="F8:F9"/>
    <mergeCell ref="F6:H6"/>
    <mergeCell ref="F7:H7"/>
    <mergeCell ref="I6:K6"/>
    <mergeCell ref="I7:K7"/>
  </mergeCells>
  <pageMargins left="0.59055118110236227" right="0.59055118110236227" top="0.39370078740157483" bottom="0.3937007874015748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2018-06-01T05:08:23Z</dcterms:modified>
</cp:coreProperties>
</file>