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Лист1!$9:$14</definedName>
    <definedName name="_xlnm.Print_Area" localSheetId="0">Лист1!$A$1:$Q$30</definedName>
  </definedNames>
  <calcPr calcId="152511"/>
</workbook>
</file>

<file path=xl/calcChain.xml><?xml version="1.0" encoding="utf-8"?>
<calcChain xmlns="http://schemas.openxmlformats.org/spreadsheetml/2006/main">
  <c r="K21" i="1" l="1"/>
  <c r="I20" i="1"/>
  <c r="I28" i="1"/>
  <c r="M20" i="1" l="1"/>
  <c r="N20" i="1"/>
  <c r="O20" i="1"/>
  <c r="N22" i="1"/>
  <c r="N21" i="1"/>
  <c r="L20" i="1"/>
  <c r="P20" i="1"/>
  <c r="Q20" i="1"/>
  <c r="F15" i="1"/>
  <c r="I15" i="1"/>
  <c r="K15" i="1" s="1"/>
  <c r="L15" i="1"/>
  <c r="O15" i="1"/>
  <c r="H16" i="1"/>
  <c r="K16" i="1"/>
  <c r="N16" i="1"/>
  <c r="Q16" i="1"/>
  <c r="H17" i="1"/>
  <c r="K17" i="1"/>
  <c r="N17" i="1"/>
  <c r="Q17" i="1"/>
  <c r="H18" i="1"/>
  <c r="K18" i="1"/>
  <c r="N18" i="1"/>
  <c r="Q18" i="1"/>
  <c r="H19" i="1"/>
  <c r="K19" i="1"/>
  <c r="N19" i="1"/>
  <c r="Q19" i="1"/>
  <c r="F20" i="1"/>
  <c r="H21" i="1"/>
  <c r="Q21" i="1"/>
  <c r="H22" i="1"/>
  <c r="H23" i="1"/>
  <c r="K23" i="1"/>
  <c r="N23" i="1"/>
  <c r="Q23" i="1"/>
  <c r="H24" i="1"/>
  <c r="K24" i="1"/>
  <c r="K20" i="1" s="1"/>
  <c r="N24" i="1"/>
  <c r="Q24" i="1"/>
  <c r="H25" i="1"/>
  <c r="K25" i="1"/>
  <c r="N25" i="1"/>
  <c r="Q25" i="1"/>
  <c r="K26" i="1"/>
  <c r="E26" i="1" s="1"/>
  <c r="N26" i="1"/>
  <c r="Q26" i="1"/>
  <c r="E23" i="1" l="1"/>
  <c r="E22" i="1"/>
  <c r="H20" i="1"/>
  <c r="E19" i="1"/>
  <c r="E18" i="1"/>
  <c r="H15" i="1"/>
  <c r="E25" i="1"/>
  <c r="E24" i="1"/>
  <c r="E21" i="1"/>
  <c r="Q15" i="1"/>
  <c r="E17" i="1"/>
  <c r="N15" i="1"/>
  <c r="E16" i="1"/>
  <c r="E15" i="1" s="1"/>
  <c r="G30" i="1"/>
  <c r="H28" i="1"/>
  <c r="H29" i="1"/>
  <c r="E20" i="1" l="1"/>
  <c r="F30" i="1"/>
  <c r="H30" i="1"/>
  <c r="J30" i="1" l="1"/>
  <c r="M30" i="1"/>
  <c r="P30" i="1"/>
  <c r="Q29" i="1"/>
  <c r="Q27" i="1"/>
  <c r="Q28" i="1"/>
  <c r="N29" i="1"/>
  <c r="N27" i="1"/>
  <c r="N28" i="1"/>
  <c r="I30" i="1" l="1"/>
  <c r="Q30" i="1" l="1"/>
  <c r="O30" i="1" l="1"/>
  <c r="N30" i="1"/>
  <c r="L30" i="1"/>
  <c r="K28" i="1"/>
  <c r="E28" i="1" s="1"/>
  <c r="K27" i="1"/>
  <c r="E27" i="1" s="1"/>
  <c r="K29" i="1"/>
  <c r="E29" i="1" s="1"/>
  <c r="K30" i="1" l="1"/>
  <c r="E30" i="1"/>
</calcChain>
</file>

<file path=xl/sharedStrings.xml><?xml version="1.0" encoding="utf-8"?>
<sst xmlns="http://schemas.openxmlformats.org/spreadsheetml/2006/main" count="78" uniqueCount="60">
  <si>
    <t>N п/п</t>
  </si>
  <si>
    <t>Общий объем финансирования, тыс. руб.</t>
  </si>
  <si>
    <t>МБ</t>
  </si>
  <si>
    <t>Администрация города Норильска/ Управление городского хозяйства/ Талнахское территориальное управление, Кайерканское территориальное управление, Снежногорское территориальное управление</t>
  </si>
  <si>
    <t>Администрация города Норильска/ Управление городского хозяйства</t>
  </si>
  <si>
    <t>Талнахское территориальное управление</t>
  </si>
  <si>
    <t>Кайерканское территориальное управление</t>
  </si>
  <si>
    <t>Снежногорское территориальное управление</t>
  </si>
  <si>
    <t>Основное мероприятие 2: "Благоустройство и озеленение"</t>
  </si>
  <si>
    <t>Мероприятие 2.4 "Благоустройство и озеленение пос. Снежногорск"</t>
  </si>
  <si>
    <t>НАПРАВЛЕНИЯ И ОБЪЕМЫ ФИНАСИРОВАНИЯ МУНИЦИПАЛЬНОЙ ПРОГРАММЫ</t>
  </si>
  <si>
    <t>КБ</t>
  </si>
  <si>
    <t>Подпрограммы, основные мероприятия и отдельные мероприятия  МП</t>
  </si>
  <si>
    <t>Объем финансирования, тыс. руб.</t>
  </si>
  <si>
    <t>ИТОГО по МП:</t>
  </si>
  <si>
    <t>(7+8)</t>
  </si>
  <si>
    <t>(10+11)</t>
  </si>
  <si>
    <t>(13+14)</t>
  </si>
  <si>
    <t>Наименование ГРБС</t>
  </si>
  <si>
    <t>2018 год</t>
  </si>
  <si>
    <t>КЦСР</t>
  </si>
  <si>
    <t>07.0.00.00100</t>
  </si>
  <si>
    <t>07.0.00.00110</t>
  </si>
  <si>
    <t>07.0.00.00120</t>
  </si>
  <si>
    <t>07.0.00.00130</t>
  </si>
  <si>
    <t>07.0.00.00220</t>
  </si>
  <si>
    <t>07.0.00.00230</t>
  </si>
  <si>
    <t>07.0.00.00140</t>
  </si>
  <si>
    <t>07.0.00.00240</t>
  </si>
  <si>
    <t>07.0.00.00200</t>
  </si>
  <si>
    <t>07.0.00.00300</t>
  </si>
  <si>
    <t>07.0.00.00310</t>
  </si>
  <si>
    <t>07.0.00.75180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</si>
  <si>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</si>
  <si>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2019 год</t>
  </si>
  <si>
    <t xml:space="preserve">Итого финансирование 
</t>
  </si>
  <si>
    <t xml:space="preserve">Итого финансирование </t>
  </si>
  <si>
    <t xml:space="preserve">Итого                                      финансирование 
</t>
  </si>
  <si>
    <t>Основное мероприятие 3: "Обеспечение безопасности дорожного движения"</t>
  </si>
  <si>
    <t>Мероприятие 3.1 : "Обеспечение безопасности дорожного движения по территории района Центральный"</t>
  </si>
  <si>
    <t>Мероприятие 2.2 "Благоустройство и озеленение района Талнах"</t>
  </si>
  <si>
    <t>Мероприятие 2.1 "Благоустройство и озеленение района Центральный"</t>
  </si>
  <si>
    <t>Мероприятие 2.3 "Благоустройство и озеленение района Кайеркан"</t>
  </si>
  <si>
    <t>Основное мероприятие 1: "Содержание объектов благоустройства"</t>
  </si>
  <si>
    <t>Мероприятие 1.1 "Содержание объектов благоустройства района Центральный"</t>
  </si>
  <si>
    <t>Мероприятие 1.2 "Содержание объектов благоустройства района Талнах"</t>
  </si>
  <si>
    <t>Мероприятие 1.3 "Содержание объектов благоустройства района Кайеркан"</t>
  </si>
  <si>
    <t>Мероприятие 1.4 "Содержание объектов благоустройства пос. Снежногорск"</t>
  </si>
  <si>
    <t>2020 год</t>
  </si>
  <si>
    <t>Администрация города Норильска/ Управление городского хозяйства/ МКУ "Управление капитальных ремонтов и строительства"/Талнахское территориальное управление, Кайерканское территориальное управление, Снежногорское территориальное управление</t>
  </si>
  <si>
    <t>2017 год</t>
  </si>
  <si>
    <t>(16+17)</t>
  </si>
  <si>
    <t>(9+12+15+18)</t>
  </si>
  <si>
    <t>"БЛАГОУСТРОЙСТВО ТЕРРИТОРИИ" НА 2017-2020 ГОДЫ</t>
  </si>
  <si>
    <t xml:space="preserve">07.0.00.00210   </t>
  </si>
  <si>
    <t xml:space="preserve"> МКУ "Управление капитальных ремонтов и строительства"</t>
  </si>
  <si>
    <t>07.0.00.00210</t>
  </si>
  <si>
    <t>07.0.00.00700
07.0.00.10470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</si>
  <si>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</si>
  <si>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Приложение № 1 к муниципальной программе "Благоустройство территории" на 2017-2020 годы, утвержденной постановлением Администрации города Норильска от 19.06.2018 №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</si>
</sst>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164" fontId="0" fillId="0" borderId="0" xfId="0" applyNumberFormat="1"/>
    <xf numFmtId="0" fontId="1" fillId="0" borderId="5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top" wrapText="1"/>
    </xf>
    <xf numFmtId="0" fontId="5" fillId="0" borderId="0" xfId="0" applyFont="1"/>
    <xf numFmtId="0" fontId="0" fillId="0" borderId="0" xfId="0" applyFill="1"/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abSelected="1" view="pageBreakPreview" topLeftCell="D1" zoomScale="80" zoomScaleNormal="59" zoomScaleSheetLayoutView="80" workbookViewId="0">
      <selection activeCell="L9" sqref="L9:N9"/>
    </sheetView>
  </sheetViews>
  <sheetFormatPr defaultRowHeight="14.4" x14ac:dyDescent="0.3"/>
  <cols>
    <col min="1" max="1" width="5.5546875" customWidth="1"/>
    <col min="2" max="2" width="36.33203125" customWidth="1"/>
    <col min="3" max="3" width="42.88671875" customWidth="1"/>
    <col min="4" max="4" width="15.5546875" customWidth="1"/>
    <col min="5" max="5" width="18.6640625" customWidth="1"/>
    <col min="6" max="7" width="12.6640625" customWidth="1"/>
    <col min="8" max="8" width="21.33203125" customWidth="1"/>
    <col min="9" max="9" width="13.5546875" customWidth="1"/>
    <col min="10" max="10" width="12.5546875" customWidth="1"/>
    <col min="11" max="11" width="21.109375" customWidth="1"/>
    <col min="12" max="12" width="13.5546875" customWidth="1"/>
    <col min="13" max="13" width="10.44140625" customWidth="1"/>
    <col min="14" max="14" width="21.33203125" customWidth="1"/>
    <col min="15" max="15" width="15.44140625" customWidth="1"/>
    <col min="16" max="16" width="14.44140625" customWidth="1"/>
    <col min="17" max="17" width="24.109375" customWidth="1"/>
  </cols>
  <sheetData>
    <row r="1" spans="1:18" s="32" customFormat="1" ht="15.75" customHeight="1" x14ac:dyDescent="0.3">
      <c r="N1" s="64" t="s">
        <v>59</v>
      </c>
      <c r="O1" s="64"/>
      <c r="P1" s="64"/>
      <c r="Q1" s="64"/>
    </row>
    <row r="2" spans="1:18" s="32" customFormat="1" ht="15.75" customHeight="1" x14ac:dyDescent="0.3">
      <c r="N2" s="64"/>
      <c r="O2" s="64"/>
      <c r="P2" s="64"/>
      <c r="Q2" s="64"/>
    </row>
    <row r="3" spans="1:18" s="32" customFormat="1" ht="15.75" customHeight="1" x14ac:dyDescent="0.3">
      <c r="N3" s="64"/>
      <c r="O3" s="64"/>
      <c r="P3" s="64"/>
      <c r="Q3" s="64"/>
    </row>
    <row r="4" spans="1:18" s="32" customFormat="1" ht="15.75" customHeight="1" x14ac:dyDescent="0.3">
      <c r="N4" s="64"/>
      <c r="O4" s="64"/>
      <c r="P4" s="64"/>
      <c r="Q4" s="64"/>
    </row>
    <row r="5" spans="1:18" ht="15" customHeight="1" x14ac:dyDescent="0.3">
      <c r="N5" s="31"/>
      <c r="O5" s="31"/>
      <c r="P5" s="31"/>
      <c r="Q5" s="31"/>
    </row>
    <row r="6" spans="1:18" x14ac:dyDescent="0.3">
      <c r="A6" s="65" t="s">
        <v>10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1:18" x14ac:dyDescent="0.3">
      <c r="A7" s="65" t="s">
        <v>53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1:18" ht="15" thickBot="1" x14ac:dyDescent="0.35"/>
    <row r="9" spans="1:18" ht="15.75" customHeight="1" thickBot="1" x14ac:dyDescent="0.35">
      <c r="A9" s="60" t="s">
        <v>0</v>
      </c>
      <c r="B9" s="46" t="s">
        <v>12</v>
      </c>
      <c r="C9" s="46" t="s">
        <v>18</v>
      </c>
      <c r="D9" s="46"/>
      <c r="E9" s="69" t="s">
        <v>1</v>
      </c>
      <c r="F9" s="58" t="s">
        <v>50</v>
      </c>
      <c r="G9" s="43"/>
      <c r="H9" s="44"/>
      <c r="I9" s="58" t="s">
        <v>19</v>
      </c>
      <c r="J9" s="43"/>
      <c r="K9" s="44"/>
      <c r="L9" s="58" t="s">
        <v>34</v>
      </c>
      <c r="M9" s="43"/>
      <c r="N9" s="44"/>
      <c r="O9" s="58" t="s">
        <v>48</v>
      </c>
      <c r="P9" s="43"/>
      <c r="Q9" s="44"/>
    </row>
    <row r="10" spans="1:18" ht="15.75" customHeight="1" thickBot="1" x14ac:dyDescent="0.35">
      <c r="A10" s="68"/>
      <c r="B10" s="47"/>
      <c r="C10" s="47"/>
      <c r="D10" s="47"/>
      <c r="E10" s="70"/>
      <c r="F10" s="42" t="s">
        <v>13</v>
      </c>
      <c r="G10" s="43"/>
      <c r="H10" s="44"/>
      <c r="I10" s="42" t="s">
        <v>13</v>
      </c>
      <c r="J10" s="43"/>
      <c r="K10" s="44"/>
      <c r="L10" s="42" t="s">
        <v>13</v>
      </c>
      <c r="M10" s="43"/>
      <c r="N10" s="44"/>
      <c r="O10" s="42" t="s">
        <v>13</v>
      </c>
      <c r="P10" s="43"/>
      <c r="Q10" s="44"/>
    </row>
    <row r="11" spans="1:18" x14ac:dyDescent="0.3">
      <c r="A11" s="68"/>
      <c r="B11" s="47"/>
      <c r="C11" s="47"/>
      <c r="D11" s="47"/>
      <c r="E11" s="70"/>
      <c r="F11" s="40" t="s">
        <v>2</v>
      </c>
      <c r="G11" s="52" t="s">
        <v>11</v>
      </c>
      <c r="H11" s="42" t="s">
        <v>35</v>
      </c>
      <c r="I11" s="55" t="s">
        <v>2</v>
      </c>
      <c r="J11" s="49" t="s">
        <v>11</v>
      </c>
      <c r="K11" s="66" t="s">
        <v>35</v>
      </c>
      <c r="L11" s="40" t="s">
        <v>2</v>
      </c>
      <c r="M11" s="52" t="s">
        <v>11</v>
      </c>
      <c r="N11" s="42" t="s">
        <v>36</v>
      </c>
      <c r="O11" s="40" t="s">
        <v>2</v>
      </c>
      <c r="P11" s="52" t="s">
        <v>11</v>
      </c>
      <c r="Q11" s="40" t="s">
        <v>37</v>
      </c>
    </row>
    <row r="12" spans="1:18" ht="33" customHeight="1" thickBot="1" x14ac:dyDescent="0.35">
      <c r="A12" s="68"/>
      <c r="B12" s="47"/>
      <c r="C12" s="47"/>
      <c r="D12" s="48"/>
      <c r="E12" s="71"/>
      <c r="F12" s="45"/>
      <c r="G12" s="53"/>
      <c r="H12" s="59"/>
      <c r="I12" s="56"/>
      <c r="J12" s="50"/>
      <c r="K12" s="67"/>
      <c r="L12" s="45"/>
      <c r="M12" s="53"/>
      <c r="N12" s="59"/>
      <c r="O12" s="45"/>
      <c r="P12" s="53"/>
      <c r="Q12" s="41"/>
    </row>
    <row r="13" spans="1:18" ht="39.75" customHeight="1" thickBot="1" x14ac:dyDescent="0.35">
      <c r="A13" s="61"/>
      <c r="B13" s="48"/>
      <c r="C13" s="48"/>
      <c r="D13" s="14" t="s">
        <v>20</v>
      </c>
      <c r="E13" s="26" t="s">
        <v>52</v>
      </c>
      <c r="F13" s="41"/>
      <c r="G13" s="54"/>
      <c r="H13" s="27" t="s">
        <v>15</v>
      </c>
      <c r="I13" s="57"/>
      <c r="J13" s="51"/>
      <c r="K13" s="35" t="s">
        <v>16</v>
      </c>
      <c r="L13" s="41"/>
      <c r="M13" s="54"/>
      <c r="N13" s="27" t="s">
        <v>17</v>
      </c>
      <c r="O13" s="41"/>
      <c r="P13" s="54"/>
      <c r="Q13" s="28" t="s">
        <v>51</v>
      </c>
    </row>
    <row r="14" spans="1:18" ht="25.5" customHeight="1" thickBot="1" x14ac:dyDescent="0.35">
      <c r="A14" s="5">
        <v>1</v>
      </c>
      <c r="B14" s="11">
        <v>2</v>
      </c>
      <c r="C14" s="11">
        <v>3</v>
      </c>
      <c r="D14" s="11">
        <v>5</v>
      </c>
      <c r="E14" s="12">
        <v>6</v>
      </c>
      <c r="F14" s="13">
        <v>7</v>
      </c>
      <c r="G14" s="30">
        <v>8</v>
      </c>
      <c r="H14" s="30">
        <v>9</v>
      </c>
      <c r="I14" s="36">
        <v>10</v>
      </c>
      <c r="J14" s="37">
        <v>11</v>
      </c>
      <c r="K14" s="37">
        <v>12</v>
      </c>
      <c r="L14" s="10">
        <v>13</v>
      </c>
      <c r="M14" s="10">
        <v>14</v>
      </c>
      <c r="N14" s="10">
        <v>15</v>
      </c>
      <c r="O14" s="10">
        <v>16</v>
      </c>
      <c r="P14" s="10">
        <v>17</v>
      </c>
      <c r="Q14" s="10">
        <v>18</v>
      </c>
    </row>
    <row r="15" spans="1:18" ht="98.25" customHeight="1" thickBot="1" x14ac:dyDescent="0.35">
      <c r="A15" s="1">
        <v>1</v>
      </c>
      <c r="B15" s="2" t="s">
        <v>43</v>
      </c>
      <c r="C15" s="5" t="s">
        <v>3</v>
      </c>
      <c r="D15" s="25" t="s">
        <v>21</v>
      </c>
      <c r="E15" s="22">
        <f>SUM(E16:E19)</f>
        <v>177793.6</v>
      </c>
      <c r="F15" s="22">
        <f>SUM(F16:F19)</f>
        <v>40866.1</v>
      </c>
      <c r="G15" s="22"/>
      <c r="H15" s="22">
        <f t="shared" ref="H15" si="0">SUM(H16:H19)</f>
        <v>40866.1</v>
      </c>
      <c r="I15" s="38">
        <f>I16+I17+I18+I19</f>
        <v>38774.899999999994</v>
      </c>
      <c r="J15" s="38"/>
      <c r="K15" s="38">
        <f>I15+0</f>
        <v>38774.899999999994</v>
      </c>
      <c r="L15" s="23">
        <f>L16+L17+L18+L19</f>
        <v>49076.3</v>
      </c>
      <c r="M15" s="23"/>
      <c r="N15" s="23">
        <f>N16+N17+N18+N19</f>
        <v>49076.3</v>
      </c>
      <c r="O15" s="23">
        <f>O16+O17+O18+O19</f>
        <v>49076.3</v>
      </c>
      <c r="P15" s="23"/>
      <c r="Q15" s="23">
        <f>Q16+Q17+Q18+Q19</f>
        <v>49076.3</v>
      </c>
      <c r="R15" s="8"/>
    </row>
    <row r="16" spans="1:18" ht="47.25" customHeight="1" thickBot="1" x14ac:dyDescent="0.35">
      <c r="A16" s="1"/>
      <c r="B16" s="2" t="s">
        <v>44</v>
      </c>
      <c r="C16" s="9" t="s">
        <v>4</v>
      </c>
      <c r="D16" s="25" t="s">
        <v>22</v>
      </c>
      <c r="E16" s="22">
        <f>H16+K16+N16+Q16</f>
        <v>56011.700000000004</v>
      </c>
      <c r="F16" s="22">
        <v>12068.9</v>
      </c>
      <c r="G16" s="22"/>
      <c r="H16" s="22">
        <f>F16+G16</f>
        <v>12068.9</v>
      </c>
      <c r="I16" s="38">
        <v>11320</v>
      </c>
      <c r="J16" s="38"/>
      <c r="K16" s="38">
        <f>SUM(I16:J16)</f>
        <v>11320</v>
      </c>
      <c r="L16" s="23">
        <v>16311.4</v>
      </c>
      <c r="M16" s="23"/>
      <c r="N16" s="23">
        <f>L16+M16</f>
        <v>16311.4</v>
      </c>
      <c r="O16" s="23">
        <v>16311.4</v>
      </c>
      <c r="P16" s="23"/>
      <c r="Q16" s="23">
        <f>O16+P16</f>
        <v>16311.4</v>
      </c>
      <c r="R16" s="8"/>
    </row>
    <row r="17" spans="1:18" ht="45.75" customHeight="1" thickBot="1" x14ac:dyDescent="0.35">
      <c r="A17" s="1"/>
      <c r="B17" s="2" t="s">
        <v>45</v>
      </c>
      <c r="C17" s="21" t="s">
        <v>5</v>
      </c>
      <c r="D17" s="25" t="s">
        <v>23</v>
      </c>
      <c r="E17" s="22">
        <f t="shared" ref="E17:E19" si="1">H17+K17+N17+Q17</f>
        <v>55517.599999999999</v>
      </c>
      <c r="F17" s="22">
        <v>12753.3</v>
      </c>
      <c r="G17" s="22"/>
      <c r="H17" s="22">
        <f t="shared" ref="H17:H19" si="2">F17+G17</f>
        <v>12753.3</v>
      </c>
      <c r="I17" s="38">
        <v>10788.1</v>
      </c>
      <c r="J17" s="38"/>
      <c r="K17" s="38">
        <f>SUM(I17:J17)</f>
        <v>10788.1</v>
      </c>
      <c r="L17" s="23">
        <v>15988.1</v>
      </c>
      <c r="M17" s="23"/>
      <c r="N17" s="23">
        <f t="shared" ref="N17:N19" si="3">L17+M17</f>
        <v>15988.1</v>
      </c>
      <c r="O17" s="23">
        <v>15988.1</v>
      </c>
      <c r="P17" s="23"/>
      <c r="Q17" s="23">
        <f t="shared" ref="Q17:Q19" si="4">O17+P17</f>
        <v>15988.1</v>
      </c>
      <c r="R17" s="8"/>
    </row>
    <row r="18" spans="1:18" ht="49.5" customHeight="1" thickBot="1" x14ac:dyDescent="0.35">
      <c r="A18" s="1"/>
      <c r="B18" s="2" t="s">
        <v>46</v>
      </c>
      <c r="C18" s="21" t="s">
        <v>6</v>
      </c>
      <c r="D18" s="25" t="s">
        <v>24</v>
      </c>
      <c r="E18" s="22">
        <f t="shared" si="1"/>
        <v>62113.399999999994</v>
      </c>
      <c r="F18" s="22">
        <v>15143</v>
      </c>
      <c r="G18" s="22"/>
      <c r="H18" s="22">
        <f t="shared" si="2"/>
        <v>15143</v>
      </c>
      <c r="I18" s="38">
        <v>15616.8</v>
      </c>
      <c r="J18" s="38"/>
      <c r="K18" s="38">
        <f>SUM(I18:J18)</f>
        <v>15616.8</v>
      </c>
      <c r="L18" s="23">
        <v>15676.8</v>
      </c>
      <c r="M18" s="23"/>
      <c r="N18" s="23">
        <f t="shared" si="3"/>
        <v>15676.8</v>
      </c>
      <c r="O18" s="23">
        <v>15676.8</v>
      </c>
      <c r="P18" s="23"/>
      <c r="Q18" s="23">
        <f t="shared" si="4"/>
        <v>15676.8</v>
      </c>
      <c r="R18" s="8"/>
    </row>
    <row r="19" spans="1:18" ht="48" customHeight="1" thickBot="1" x14ac:dyDescent="0.35">
      <c r="A19" s="1"/>
      <c r="B19" s="2" t="s">
        <v>47</v>
      </c>
      <c r="C19" s="21" t="s">
        <v>7</v>
      </c>
      <c r="D19" s="25" t="s">
        <v>27</v>
      </c>
      <c r="E19" s="22">
        <f t="shared" si="1"/>
        <v>4150.8999999999996</v>
      </c>
      <c r="F19" s="22">
        <v>900.9</v>
      </c>
      <c r="G19" s="22"/>
      <c r="H19" s="22">
        <f t="shared" si="2"/>
        <v>900.9</v>
      </c>
      <c r="I19" s="38">
        <v>1050</v>
      </c>
      <c r="J19" s="38"/>
      <c r="K19" s="38">
        <f>SUM(I19:J19)</f>
        <v>1050</v>
      </c>
      <c r="L19" s="23">
        <v>1100</v>
      </c>
      <c r="M19" s="23"/>
      <c r="N19" s="23">
        <f t="shared" si="3"/>
        <v>1100</v>
      </c>
      <c r="O19" s="23">
        <v>1100</v>
      </c>
      <c r="P19" s="23"/>
      <c r="Q19" s="23">
        <f t="shared" si="4"/>
        <v>1100</v>
      </c>
      <c r="R19" s="8"/>
    </row>
    <row r="20" spans="1:18" ht="122.25" customHeight="1" thickBot="1" x14ac:dyDescent="0.35">
      <c r="A20" s="1">
        <v>2</v>
      </c>
      <c r="B20" s="2" t="s">
        <v>8</v>
      </c>
      <c r="C20" s="9" t="s">
        <v>49</v>
      </c>
      <c r="D20" s="25" t="s">
        <v>29</v>
      </c>
      <c r="E20" s="22">
        <f>SUM(E21:E25)</f>
        <v>725124.1</v>
      </c>
      <c r="F20" s="22">
        <f>SUM(F21:F25)</f>
        <v>196838.2</v>
      </c>
      <c r="G20" s="22"/>
      <c r="H20" s="22">
        <f>SUM(H21:H25)</f>
        <v>196838.2</v>
      </c>
      <c r="I20" s="38">
        <f>I21+I22+I23+I24+I25</f>
        <v>193609.7</v>
      </c>
      <c r="J20" s="38"/>
      <c r="K20" s="38">
        <f t="shared" ref="K20" si="5">K21+K22+K23+K24+K25</f>
        <v>193609.7</v>
      </c>
      <c r="L20" s="23">
        <f t="shared" ref="L20" si="6">L21+L22+L23+L24+L25</f>
        <v>210153.8</v>
      </c>
      <c r="M20" s="23">
        <f t="shared" ref="M20" si="7">M21+M22+M23+M24+M25</f>
        <v>0</v>
      </c>
      <c r="N20" s="23">
        <f t="shared" ref="N20" si="8">N21+N22+N23+N24+N25</f>
        <v>210153.8</v>
      </c>
      <c r="O20" s="23">
        <f t="shared" ref="O20" si="9">O21+O22+O23+O24+O25</f>
        <v>124522.4</v>
      </c>
      <c r="P20" s="23">
        <f t="shared" ref="P20" si="10">P21+P22+P23+P24+P25</f>
        <v>0</v>
      </c>
      <c r="Q20" s="23">
        <f t="shared" ref="Q20" si="11">Q21+Q22+Q23+Q24+Q25</f>
        <v>124522.4</v>
      </c>
      <c r="R20" s="8"/>
    </row>
    <row r="21" spans="1:18" ht="63.75" customHeight="1" thickBot="1" x14ac:dyDescent="0.35">
      <c r="A21" s="60"/>
      <c r="B21" s="62" t="s">
        <v>41</v>
      </c>
      <c r="C21" s="21" t="s">
        <v>4</v>
      </c>
      <c r="D21" s="33" t="s">
        <v>54</v>
      </c>
      <c r="E21" s="22">
        <f>H21+K21+N21+Q21</f>
        <v>286576.7</v>
      </c>
      <c r="F21" s="22">
        <v>90779.4</v>
      </c>
      <c r="G21" s="22"/>
      <c r="H21" s="22">
        <f>F21+G21</f>
        <v>90779.4</v>
      </c>
      <c r="I21" s="38">
        <v>63168.9</v>
      </c>
      <c r="J21" s="38"/>
      <c r="K21" s="38">
        <f>I21</f>
        <v>63168.9</v>
      </c>
      <c r="L21" s="23">
        <v>65564.2</v>
      </c>
      <c r="M21" s="23"/>
      <c r="N21" s="23">
        <f>L21+M21</f>
        <v>65564.2</v>
      </c>
      <c r="O21" s="23">
        <v>67064.2</v>
      </c>
      <c r="P21" s="23"/>
      <c r="Q21" s="23">
        <f>O21+P21</f>
        <v>67064.2</v>
      </c>
      <c r="R21" s="8"/>
    </row>
    <row r="22" spans="1:18" ht="63.75" customHeight="1" thickBot="1" x14ac:dyDescent="0.35">
      <c r="A22" s="61"/>
      <c r="B22" s="63"/>
      <c r="C22" s="21" t="s">
        <v>55</v>
      </c>
      <c r="D22" s="34" t="s">
        <v>56</v>
      </c>
      <c r="E22" s="22">
        <f>H22+K22+N22+Q22</f>
        <v>145005.79999999999</v>
      </c>
      <c r="F22" s="22"/>
      <c r="G22" s="22"/>
      <c r="H22" s="22">
        <f>F22+G22</f>
        <v>0</v>
      </c>
      <c r="I22" s="38">
        <v>59374.400000000001</v>
      </c>
      <c r="J22" s="38"/>
      <c r="K22" s="38">
        <v>59374.400000000001</v>
      </c>
      <c r="L22" s="23">
        <v>85631.4</v>
      </c>
      <c r="M22" s="23"/>
      <c r="N22" s="23">
        <f>L22+M22</f>
        <v>85631.4</v>
      </c>
      <c r="O22" s="23"/>
      <c r="P22" s="23"/>
      <c r="Q22" s="23"/>
      <c r="R22" s="8"/>
    </row>
    <row r="23" spans="1:18" ht="34.5" customHeight="1" thickBot="1" x14ac:dyDescent="0.35">
      <c r="A23" s="1"/>
      <c r="B23" s="2" t="s">
        <v>40</v>
      </c>
      <c r="C23" s="21" t="s">
        <v>5</v>
      </c>
      <c r="D23" s="25" t="s">
        <v>25</v>
      </c>
      <c r="E23" s="22">
        <f t="shared" ref="E23:E29" si="12">H23+K23+N23+Q23</f>
        <v>137929.4</v>
      </c>
      <c r="F23" s="22">
        <v>49435.1</v>
      </c>
      <c r="G23" s="22"/>
      <c r="H23" s="22">
        <f t="shared" ref="H23:H29" si="13">F23+G23</f>
        <v>49435.1</v>
      </c>
      <c r="I23" s="38">
        <v>39096.9</v>
      </c>
      <c r="J23" s="38"/>
      <c r="K23" s="38">
        <f t="shared" ref="K23:K26" si="14">SUM(I23:J23)</f>
        <v>39096.9</v>
      </c>
      <c r="L23" s="23">
        <v>24698.7</v>
      </c>
      <c r="M23" s="23"/>
      <c r="N23" s="23">
        <f t="shared" ref="N23:N29" si="15">L23+M23</f>
        <v>24698.7</v>
      </c>
      <c r="O23" s="23">
        <v>24698.7</v>
      </c>
      <c r="P23" s="23"/>
      <c r="Q23" s="23">
        <f t="shared" ref="Q23:Q29" si="16">O23+P23</f>
        <v>24698.7</v>
      </c>
      <c r="R23" s="8"/>
    </row>
    <row r="24" spans="1:18" ht="34.5" customHeight="1" thickBot="1" x14ac:dyDescent="0.35">
      <c r="A24" s="1"/>
      <c r="B24" s="2" t="s">
        <v>42</v>
      </c>
      <c r="C24" s="21" t="s">
        <v>6</v>
      </c>
      <c r="D24" s="25" t="s">
        <v>26</v>
      </c>
      <c r="E24" s="22">
        <f t="shared" si="12"/>
        <v>122312.1</v>
      </c>
      <c r="F24" s="22">
        <v>53113.599999999999</v>
      </c>
      <c r="G24" s="22"/>
      <c r="H24" s="22">
        <f t="shared" si="13"/>
        <v>53113.599999999999</v>
      </c>
      <c r="I24" s="38">
        <v>21739.5</v>
      </c>
      <c r="J24" s="38"/>
      <c r="K24" s="38">
        <f t="shared" si="14"/>
        <v>21739.5</v>
      </c>
      <c r="L24" s="23">
        <v>23729.5</v>
      </c>
      <c r="M24" s="23"/>
      <c r="N24" s="23">
        <f t="shared" si="15"/>
        <v>23729.5</v>
      </c>
      <c r="O24" s="23">
        <v>23729.5</v>
      </c>
      <c r="P24" s="23"/>
      <c r="Q24" s="23">
        <f t="shared" si="16"/>
        <v>23729.5</v>
      </c>
      <c r="R24" s="8"/>
    </row>
    <row r="25" spans="1:18" ht="28.2" thickBot="1" x14ac:dyDescent="0.35">
      <c r="A25" s="1"/>
      <c r="B25" s="2" t="s">
        <v>9</v>
      </c>
      <c r="C25" s="21" t="s">
        <v>7</v>
      </c>
      <c r="D25" s="25" t="s">
        <v>28</v>
      </c>
      <c r="E25" s="22">
        <f t="shared" si="12"/>
        <v>33300.1</v>
      </c>
      <c r="F25" s="22">
        <v>3510.1</v>
      </c>
      <c r="G25" s="22"/>
      <c r="H25" s="22">
        <f t="shared" si="13"/>
        <v>3510.1</v>
      </c>
      <c r="I25" s="38">
        <v>10230</v>
      </c>
      <c r="J25" s="38"/>
      <c r="K25" s="38">
        <f t="shared" si="14"/>
        <v>10230</v>
      </c>
      <c r="L25" s="23">
        <v>10530</v>
      </c>
      <c r="M25" s="23"/>
      <c r="N25" s="23">
        <f t="shared" si="15"/>
        <v>10530</v>
      </c>
      <c r="O25" s="23">
        <v>9030</v>
      </c>
      <c r="P25" s="23"/>
      <c r="Q25" s="23">
        <f t="shared" si="16"/>
        <v>9030</v>
      </c>
      <c r="R25" s="8"/>
    </row>
    <row r="26" spans="1:18" ht="51.75" customHeight="1" thickBot="1" x14ac:dyDescent="0.35">
      <c r="A26" s="1">
        <v>3</v>
      </c>
      <c r="B26" s="2" t="s">
        <v>38</v>
      </c>
      <c r="C26" s="24" t="s">
        <v>4</v>
      </c>
      <c r="D26" s="25" t="s">
        <v>30</v>
      </c>
      <c r="E26" s="22">
        <f t="shared" si="12"/>
        <v>750</v>
      </c>
      <c r="F26" s="22"/>
      <c r="G26" s="22"/>
      <c r="H26" s="22"/>
      <c r="I26" s="38">
        <v>250</v>
      </c>
      <c r="J26" s="38"/>
      <c r="K26" s="38">
        <f t="shared" si="14"/>
        <v>250</v>
      </c>
      <c r="L26" s="23">
        <v>250</v>
      </c>
      <c r="M26" s="23"/>
      <c r="N26" s="23">
        <f t="shared" si="15"/>
        <v>250</v>
      </c>
      <c r="O26" s="23">
        <v>250</v>
      </c>
      <c r="P26" s="23"/>
      <c r="Q26" s="23">
        <f t="shared" si="16"/>
        <v>250</v>
      </c>
      <c r="R26" s="8"/>
    </row>
    <row r="27" spans="1:18" ht="67.5" customHeight="1" thickBot="1" x14ac:dyDescent="0.35">
      <c r="A27" s="7"/>
      <c r="B27" s="29" t="s">
        <v>39</v>
      </c>
      <c r="C27" s="21" t="s">
        <v>4</v>
      </c>
      <c r="D27" s="25" t="s">
        <v>31</v>
      </c>
      <c r="E27" s="22">
        <f t="shared" si="12"/>
        <v>750</v>
      </c>
      <c r="F27" s="22"/>
      <c r="G27" s="22"/>
      <c r="H27" s="22"/>
      <c r="I27" s="38">
        <v>250</v>
      </c>
      <c r="J27" s="38"/>
      <c r="K27" s="38">
        <f t="shared" ref="K27:K29" si="17">SUM(I27:J27)</f>
        <v>250</v>
      </c>
      <c r="L27" s="23">
        <v>250</v>
      </c>
      <c r="M27" s="23"/>
      <c r="N27" s="23">
        <f t="shared" si="15"/>
        <v>250</v>
      </c>
      <c r="O27" s="23">
        <v>250</v>
      </c>
      <c r="P27" s="23"/>
      <c r="Q27" s="23">
        <f t="shared" si="16"/>
        <v>250</v>
      </c>
      <c r="R27" s="8"/>
    </row>
    <row r="28" spans="1:18" ht="66.75" customHeight="1" thickBot="1" x14ac:dyDescent="0.35">
      <c r="A28" s="1">
        <v>4</v>
      </c>
      <c r="B28" s="2" t="s">
        <v>33</v>
      </c>
      <c r="C28" s="21" t="s">
        <v>4</v>
      </c>
      <c r="D28" s="25" t="s">
        <v>57</v>
      </c>
      <c r="E28" s="22">
        <f t="shared" si="12"/>
        <v>83516.7</v>
      </c>
      <c r="F28" s="22">
        <v>20581.099999999999</v>
      </c>
      <c r="G28" s="22"/>
      <c r="H28" s="22">
        <f t="shared" si="13"/>
        <v>20581.099999999999</v>
      </c>
      <c r="I28" s="38">
        <f>20465.5+201</f>
        <v>20666.5</v>
      </c>
      <c r="J28" s="38">
        <v>792.3</v>
      </c>
      <c r="K28" s="38">
        <f t="shared" si="17"/>
        <v>21458.799999999999</v>
      </c>
      <c r="L28" s="23">
        <v>20738.400000000001</v>
      </c>
      <c r="M28" s="23"/>
      <c r="N28" s="23">
        <f t="shared" si="15"/>
        <v>20738.400000000001</v>
      </c>
      <c r="O28" s="23">
        <v>20738.400000000001</v>
      </c>
      <c r="P28" s="23"/>
      <c r="Q28" s="23">
        <f t="shared" si="16"/>
        <v>20738.400000000001</v>
      </c>
      <c r="R28" s="8"/>
    </row>
    <row r="29" spans="1:18" ht="265.5" customHeight="1" thickBot="1" x14ac:dyDescent="0.35">
      <c r="A29" s="1">
        <v>5</v>
      </c>
      <c r="B29" s="2" t="s">
        <v>58</v>
      </c>
      <c r="C29" s="21" t="s">
        <v>5</v>
      </c>
      <c r="D29" s="21" t="s">
        <v>32</v>
      </c>
      <c r="E29" s="22">
        <f t="shared" si="12"/>
        <v>2893.3</v>
      </c>
      <c r="F29" s="22"/>
      <c r="G29" s="22">
        <v>487.9</v>
      </c>
      <c r="H29" s="22">
        <f t="shared" si="13"/>
        <v>487.9</v>
      </c>
      <c r="I29" s="38"/>
      <c r="J29" s="38">
        <v>801.8</v>
      </c>
      <c r="K29" s="38">
        <f t="shared" si="17"/>
        <v>801.8</v>
      </c>
      <c r="L29" s="23"/>
      <c r="M29" s="23">
        <v>801.8</v>
      </c>
      <c r="N29" s="23">
        <f t="shared" si="15"/>
        <v>801.8</v>
      </c>
      <c r="O29" s="23"/>
      <c r="P29" s="23">
        <v>801.8</v>
      </c>
      <c r="Q29" s="23">
        <f t="shared" si="16"/>
        <v>801.8</v>
      </c>
      <c r="R29" s="8"/>
    </row>
    <row r="30" spans="1:18" s="19" customFormat="1" ht="18.600000000000001" thickBot="1" x14ac:dyDescent="0.4">
      <c r="A30" s="15"/>
      <c r="B30" s="16" t="s">
        <v>14</v>
      </c>
      <c r="C30" s="17"/>
      <c r="D30" s="17"/>
      <c r="E30" s="18">
        <f t="shared" ref="E30:Q30" si="18">E15+E20+E26+E28+E29</f>
        <v>990077.7</v>
      </c>
      <c r="F30" s="18">
        <f t="shared" si="18"/>
        <v>258285.40000000002</v>
      </c>
      <c r="G30" s="18">
        <f t="shared" si="18"/>
        <v>487.9</v>
      </c>
      <c r="H30" s="18">
        <f t="shared" si="18"/>
        <v>258773.30000000002</v>
      </c>
      <c r="I30" s="39">
        <f t="shared" si="18"/>
        <v>253301.1</v>
      </c>
      <c r="J30" s="39">
        <f t="shared" si="18"/>
        <v>1594.1</v>
      </c>
      <c r="K30" s="39">
        <f t="shared" si="18"/>
        <v>254895.19999999998</v>
      </c>
      <c r="L30" s="18">
        <f t="shared" si="18"/>
        <v>280218.5</v>
      </c>
      <c r="M30" s="18">
        <f t="shared" si="18"/>
        <v>801.8</v>
      </c>
      <c r="N30" s="18">
        <f t="shared" si="18"/>
        <v>281020.3</v>
      </c>
      <c r="O30" s="18">
        <f t="shared" si="18"/>
        <v>194587.1</v>
      </c>
      <c r="P30" s="18">
        <f t="shared" si="18"/>
        <v>801.8</v>
      </c>
      <c r="Q30" s="18">
        <f t="shared" si="18"/>
        <v>195388.9</v>
      </c>
      <c r="R30" s="8"/>
    </row>
    <row r="31" spans="1:18" x14ac:dyDescent="0.3">
      <c r="I31" s="20"/>
      <c r="J31" s="8"/>
    </row>
    <row r="32" spans="1:18" x14ac:dyDescent="0.3">
      <c r="I32" s="20"/>
    </row>
    <row r="33" spans="2:9" x14ac:dyDescent="0.3">
      <c r="B33" s="3"/>
      <c r="C33" s="3"/>
      <c r="D33" s="4"/>
      <c r="E33" s="4"/>
      <c r="F33" s="4"/>
      <c r="G33" s="4"/>
      <c r="H33" s="4"/>
      <c r="I33" s="6"/>
    </row>
  </sheetData>
  <mergeCells count="30">
    <mergeCell ref="A21:A22"/>
    <mergeCell ref="B21:B22"/>
    <mergeCell ref="N1:Q4"/>
    <mergeCell ref="L9:N9"/>
    <mergeCell ref="N11:N12"/>
    <mergeCell ref="A6:Q6"/>
    <mergeCell ref="A7:Q7"/>
    <mergeCell ref="P11:P13"/>
    <mergeCell ref="K11:K12"/>
    <mergeCell ref="A9:A13"/>
    <mergeCell ref="B9:B13"/>
    <mergeCell ref="E9:E12"/>
    <mergeCell ref="I9:K9"/>
    <mergeCell ref="O9:Q9"/>
    <mergeCell ref="I10:K10"/>
    <mergeCell ref="C9:C13"/>
    <mergeCell ref="D9:D12"/>
    <mergeCell ref="J11:J13"/>
    <mergeCell ref="M11:M13"/>
    <mergeCell ref="I11:I13"/>
    <mergeCell ref="F9:H9"/>
    <mergeCell ref="F10:H10"/>
    <mergeCell ref="F11:F13"/>
    <mergeCell ref="G11:G13"/>
    <mergeCell ref="H11:H12"/>
    <mergeCell ref="Q11:Q12"/>
    <mergeCell ref="L10:N10"/>
    <mergeCell ref="O10:Q10"/>
    <mergeCell ref="O11:O13"/>
    <mergeCell ref="L11:L13"/>
  </mergeCells>
  <printOptions horizontalCentered="1"/>
  <pageMargins left="0.39370078740157483" right="0.19685039370078741" top="0.39370078740157483" bottom="0.47244094488188981" header="0.31496062992125984" footer="0.31496062992125984"/>
  <pageSetup paperSize="9" scale="45" fitToHeight="3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2018-06-19T07:19:35Z</dcterms:modified>
</cp:coreProperties>
</file>